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35" windowWidth="13275" windowHeight="4875" activeTab="1"/>
  </bookViews>
  <sheets>
    <sheet name="UNICE 1" sheetId="2" r:id="rId1"/>
    <sheet name="PENS.50%" sheetId="4" r:id="rId2"/>
  </sheets>
  <calcPr calcId="144525"/>
</workbook>
</file>

<file path=xl/calcChain.xml><?xml version="1.0" encoding="utf-8"?>
<calcChain xmlns="http://schemas.openxmlformats.org/spreadsheetml/2006/main">
  <c r="H34" i="4" l="1"/>
  <c r="AD64" i="2" l="1"/>
  <c r="AD10" i="2" l="1"/>
  <c r="AD68" i="2"/>
  <c r="AD22" i="2"/>
  <c r="AD18" i="2"/>
  <c r="AD15" i="2"/>
  <c r="AD69" i="2" l="1"/>
  <c r="S68" i="2" l="1"/>
  <c r="I136" i="2" l="1"/>
  <c r="I130" i="2"/>
  <c r="I126" i="2"/>
  <c r="I123" i="2"/>
  <c r="I116" i="2"/>
  <c r="E109" i="2"/>
  <c r="E108" i="2"/>
  <c r="E104" i="2"/>
  <c r="E103" i="2"/>
  <c r="E101" i="2"/>
  <c r="E100" i="2"/>
  <c r="E97" i="2"/>
  <c r="E96" i="2"/>
  <c r="I90" i="2"/>
  <c r="E85" i="2"/>
  <c r="E84" i="2"/>
  <c r="S64" i="2"/>
  <c r="S22" i="2"/>
  <c r="S18" i="2"/>
  <c r="S15" i="2"/>
  <c r="S10" i="2"/>
  <c r="I137" i="2" l="1"/>
  <c r="S69" i="2"/>
  <c r="G64" i="2" l="1"/>
  <c r="G22" i="2"/>
  <c r="H16" i="4" l="1"/>
  <c r="H27" i="4" l="1"/>
  <c r="H35" i="4" s="1"/>
  <c r="G18" i="2"/>
  <c r="G15" i="2"/>
  <c r="G10" i="2"/>
  <c r="G69" i="2" l="1"/>
</calcChain>
</file>

<file path=xl/sharedStrings.xml><?xml version="1.0" encoding="utf-8"?>
<sst xmlns="http://schemas.openxmlformats.org/spreadsheetml/2006/main" count="493" uniqueCount="239">
  <si>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</si>
  <si>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</si>
  <si>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</si>
  <si>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</si>
  <si>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</si>
  <si>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</si>
  <si>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</si>
  <si>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</si>
  <si>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</si>
  <si>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</si>
  <si>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</si>
  <si>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</si>
  <si>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</si>
  <si>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</si>
  <si>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</si>
  <si>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</si>
  <si>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</si>
  <si>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PENSIONARI 50%</t>
  </si>
  <si>
    <t>Andisima</t>
  </si>
  <si>
    <t>TOTAL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</si>
  <si>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</si>
  <si>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</si>
  <si>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</si>
  <si>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</si>
  <si>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</si>
  <si>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</si>
  <si>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</si>
  <si>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</si>
  <si>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</si>
  <si>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</si>
  <si>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</si>
  <si>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</si>
  <si>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</si>
  <si>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</si>
  <si>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</si>
  <si>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</si>
  <si>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</si>
  <si>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</si>
  <si>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</si>
  <si>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</si>
  <si>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</si>
  <si>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</si>
  <si>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</si>
  <si>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</si>
  <si>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</si>
  <si>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</si>
  <si>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</si>
  <si>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</si>
  <si>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</si>
  <si>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001524/31.05.2019</t>
  </si>
  <si>
    <t>491/24.07.2019</t>
  </si>
  <si>
    <t>538/22.08.2019</t>
  </si>
  <si>
    <t>521/08.08.2019</t>
  </si>
  <si>
    <t>44140/09.07.2019</t>
  </si>
  <si>
    <t>7741/18.07.2019</t>
  </si>
  <si>
    <t>(in centralizator cu iulie)</t>
  </si>
  <si>
    <t>963/31.05.2019</t>
  </si>
  <si>
    <t>1675/31.05.2019</t>
  </si>
  <si>
    <t>271/31.05.2019</t>
  </si>
  <si>
    <t>0000139/31.05.2019</t>
  </si>
  <si>
    <t>3349/02.07.2019</t>
  </si>
  <si>
    <t>137/31.05.2019</t>
  </si>
  <si>
    <t>3363/18.07.2019</t>
  </si>
  <si>
    <t>265/31.05.2019</t>
  </si>
  <si>
    <t>3348/02.07.2019</t>
  </si>
  <si>
    <t>0024/31.05.2019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</si>
  <si>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</si>
  <si>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</si>
  <si>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</si>
  <si>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</si>
  <si>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</si>
  <si>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</si>
  <si>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7134/31.05.2019</t>
  </si>
  <si>
    <t>NPHCAS 10000021/31.05.2019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</si>
  <si>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</si>
  <si>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</si>
  <si>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</si>
  <si>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</si>
  <si>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</si>
  <si>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</si>
  <si>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</si>
  <si>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44441/22.08.2019</t>
  </si>
  <si>
    <t>275/31,07,2019</t>
  </si>
  <si>
    <t>SEPT. 2019</t>
  </si>
  <si>
    <t>GENTIANA  SRL</t>
  </si>
  <si>
    <t>546/28.08.2019</t>
  </si>
  <si>
    <t>9288/05.09.2019</t>
  </si>
  <si>
    <t>BALSAM</t>
  </si>
  <si>
    <t>GE EN 0033/31.07.2019</t>
  </si>
  <si>
    <t>GE HOR  35/31.07.2019</t>
  </si>
  <si>
    <t>GENTIANA  00035/31.07.2019</t>
  </si>
  <si>
    <t>GE GEN  034/31.07.2019</t>
  </si>
  <si>
    <t>GENTIANA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</si>
  <si>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</si>
  <si>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</si>
  <si>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</si>
  <si>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</si>
  <si>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</si>
  <si>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</si>
  <si>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</si>
  <si>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</si>
  <si>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</si>
  <si>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</si>
  <si>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</si>
  <si>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</si>
  <si>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</si>
  <si>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</si>
  <si>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</si>
  <si>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</si>
  <si>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</si>
  <si>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</si>
  <si>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</si>
  <si>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</si>
  <si>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</si>
  <si>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</si>
  <si>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</si>
  <si>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</si>
  <si>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</si>
  <si>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</si>
  <si>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</si>
  <si>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</si>
  <si>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</si>
  <si>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</si>
  <si>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</si>
  <si>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</si>
  <si>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</si>
  <si>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</si>
  <si>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</si>
  <si>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</si>
  <si>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</si>
  <si>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</si>
  <si>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</si>
  <si>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</si>
  <si>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</si>
  <si>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</si>
  <si>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 xml:space="preserve">FARMEXPERT </t>
  </si>
  <si>
    <t>MEDIPLUS EXIM</t>
  </si>
  <si>
    <t>ALLIANCE HEALTHCARE</t>
  </si>
  <si>
    <t>ANI SAM GAGA SRL</t>
  </si>
  <si>
    <t>TOTAL ALLIANCE HEALTHCARE  ROMANIA S R L</t>
  </si>
  <si>
    <t>TOTAL  MEDIPLUS EXIM</t>
  </si>
  <si>
    <t>PLATI  CESIUNI             octombrie   2019</t>
  </si>
  <si>
    <t>9066/09.08.2019</t>
  </si>
  <si>
    <t>8851/28.08.2019</t>
  </si>
  <si>
    <t>SEPT 2019 9531/12,09,2019</t>
  </si>
  <si>
    <t>36/31.07.2019</t>
  </si>
  <si>
    <t>542/26.08.2019</t>
  </si>
  <si>
    <t>1697/31,07,2019</t>
  </si>
  <si>
    <t>277/31,07,2019</t>
  </si>
  <si>
    <t>146/31,07,2019</t>
  </si>
  <si>
    <t>SEPT 2019 9530/12,09,2019</t>
  </si>
  <si>
    <t>44440/22.08.2019</t>
  </si>
  <si>
    <t>535/31.07.2019</t>
  </si>
  <si>
    <t>SEPT 2019 10056/30.09.2019</t>
  </si>
  <si>
    <t>SEPT 2019 10058/30.09.2019</t>
  </si>
  <si>
    <t>10057/30.09.2019</t>
  </si>
  <si>
    <t xml:space="preserve">PHARMACLIN SRL </t>
  </si>
  <si>
    <t>LUMILEVA SRL</t>
  </si>
  <si>
    <t>3399/02.09.2019</t>
  </si>
  <si>
    <t>3394/26.08.2019</t>
  </si>
  <si>
    <t>3397/28.08.2019</t>
  </si>
  <si>
    <t>MM 362/31.07.2019</t>
  </si>
  <si>
    <t>GE GEN 35/31.07.2019</t>
  </si>
  <si>
    <t>LUM 145/31.07.2019</t>
  </si>
  <si>
    <t>GE EN 0034/31.07.2019</t>
  </si>
  <si>
    <t>GE HOR  36/31.07.2019</t>
  </si>
  <si>
    <t>GENTIANA  00036/31.07.2019</t>
  </si>
  <si>
    <t>9131/02.09.2019</t>
  </si>
  <si>
    <t>LUANA FARMA SRL</t>
  </si>
  <si>
    <t>LUA 483/31.07.2019</t>
  </si>
  <si>
    <t>9287/05.09.2019</t>
  </si>
  <si>
    <t>552/29.08.2019</t>
  </si>
  <si>
    <t>ANDISIMA FARM</t>
  </si>
  <si>
    <t>AND 200/31.07.2019</t>
  </si>
  <si>
    <t>AND 509/31.07.2019</t>
  </si>
  <si>
    <t>9286/05.09.2019</t>
  </si>
  <si>
    <t>551/29.08.2019</t>
  </si>
  <si>
    <t>SC APOSTOL</t>
  </si>
  <si>
    <t>MM 41/31.07.2019</t>
  </si>
  <si>
    <t>IEUD 370/31.07.2019</t>
  </si>
  <si>
    <t>ANI 407/31.07.2019</t>
  </si>
  <si>
    <t xml:space="preserve"> SEPT 2019 9704/18.09.2019</t>
  </si>
  <si>
    <t xml:space="preserve">SC ASKLEPIOS SRL </t>
  </si>
  <si>
    <t>580/12.09.2019</t>
  </si>
  <si>
    <t>MMACA25/31.07.2019</t>
  </si>
  <si>
    <t xml:space="preserve"> SEPT 2019 9435/10.09.2019</t>
  </si>
  <si>
    <t>SEPT 2019 9434/10.09.2019</t>
  </si>
  <si>
    <t>SEPT 2019 9436/10.09.2019</t>
  </si>
  <si>
    <t>SEPT 9949/25.09.2019</t>
  </si>
  <si>
    <t>549/28.08.2019</t>
  </si>
  <si>
    <t>557/03.09.2019</t>
  </si>
  <si>
    <t>556/03.09.2019</t>
  </si>
  <si>
    <t>591/23.09.2019</t>
  </si>
  <si>
    <t>COAS 2072/31,07,2019</t>
  </si>
  <si>
    <t>SRX 0001066/31.07.2019</t>
  </si>
  <si>
    <t>EPHD 007267/31.07.2019</t>
  </si>
  <si>
    <t>LUM 241/31.07.2019</t>
  </si>
  <si>
    <t>SC SILVER WOOLF</t>
  </si>
  <si>
    <t>SC SARALEX SRL</t>
  </si>
  <si>
    <t>SC EPHEDRA FARM</t>
  </si>
  <si>
    <t>LUMILEVA FARM SRL</t>
  </si>
  <si>
    <t>OCT 2019 10132/07.10.2019</t>
  </si>
  <si>
    <t>ADEN FARM</t>
  </si>
  <si>
    <t>793/27.08.2019</t>
  </si>
  <si>
    <t>AND 6187/31.07.2019</t>
  </si>
  <si>
    <t>AND 8132/31.07.2019</t>
  </si>
  <si>
    <t>FARMEXIM S. A.</t>
  </si>
  <si>
    <t>OCT  2019</t>
  </si>
  <si>
    <t>10634/15.10.2019</t>
  </si>
  <si>
    <t>627/08.10.2019</t>
  </si>
  <si>
    <t>FSOM 4220/31.07.2019</t>
  </si>
  <si>
    <t>SOM3152/31.07.2019</t>
  </si>
  <si>
    <t>FSOM 4120/31.07.2019</t>
  </si>
  <si>
    <t>FSOMB 5120/31.07.2019</t>
  </si>
  <si>
    <t>FSOM 2546/31.07.2019</t>
  </si>
  <si>
    <t>OCT 2019</t>
  </si>
  <si>
    <t>10720/17.10.2019</t>
  </si>
  <si>
    <t>ELODEA SRL</t>
  </si>
  <si>
    <t>634/14.10.2019</t>
  </si>
  <si>
    <t>MMELOB 46/31.07.2019</t>
  </si>
  <si>
    <t>GENTIANA SRL</t>
  </si>
  <si>
    <t xml:space="preserve"> 50%Pens. 990</t>
  </si>
  <si>
    <t>11012/28,10,2019</t>
  </si>
  <si>
    <t>655/23.10.2019</t>
  </si>
  <si>
    <t>CRISV 1575/31.07.2019</t>
  </si>
  <si>
    <t>CRISBV 1875/31.07.2019</t>
  </si>
  <si>
    <t>CRSP 2175/31.07.2019</t>
  </si>
  <si>
    <t>CRISR 2475/31.07.2019</t>
  </si>
  <si>
    <t>CRISS 2775/31.07.2019</t>
  </si>
  <si>
    <t>CRISM 3075/31.07.2019</t>
  </si>
  <si>
    <t>CRISL 3375/31.07.2019</t>
  </si>
  <si>
    <t xml:space="preserve"> </t>
  </si>
  <si>
    <t>11091/29.10.2019</t>
  </si>
  <si>
    <t>HERACLEUM SRL</t>
  </si>
  <si>
    <t>660/24.10.2019</t>
  </si>
  <si>
    <t>HERMM 171/31.07.2019</t>
  </si>
  <si>
    <t>CRISR 2476/31.07.2019</t>
  </si>
  <si>
    <t>PLATI  CESIUNI       8      noiembrie   2019</t>
  </si>
  <si>
    <t>PLATI  CESIUNI  8     NOIEMBRIE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</si>
</sst>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5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2" fillId="0" borderId="8" xfId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3" xfId="0" applyBorder="1"/>
    <xf numFmtId="0" fontId="0" fillId="0" borderId="2" xfId="0" applyBorder="1"/>
    <xf numFmtId="0" fontId="2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8" fillId="0" borderId="42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/>
    </xf>
    <xf numFmtId="0" fontId="0" fillId="2" borderId="3" xfId="0" applyFill="1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3" fillId="0" borderId="17" xfId="0" applyFont="1" applyBorder="1" applyAlignment="1">
      <alignment horizontal="center" wrapText="1"/>
    </xf>
    <xf numFmtId="0" fontId="0" fillId="0" borderId="44" xfId="0" applyBorder="1"/>
    <xf numFmtId="0" fontId="0" fillId="0" borderId="12" xfId="0" applyBorder="1"/>
    <xf numFmtId="0" fontId="0" fillId="0" borderId="45" xfId="0" applyFill="1" applyBorder="1" applyAlignment="1">
      <alignment horizontal="right"/>
    </xf>
    <xf numFmtId="49" fontId="0" fillId="0" borderId="13" xfId="0" applyNumberFormat="1" applyBorder="1"/>
    <xf numFmtId="0" fontId="0" fillId="0" borderId="32" xfId="0" applyBorder="1" applyAlignment="1">
      <alignment horizontal="right"/>
    </xf>
    <xf numFmtId="0" fontId="0" fillId="0" borderId="5" xfId="0" applyFont="1" applyBorder="1"/>
    <xf numFmtId="0" fontId="3" fillId="0" borderId="6" xfId="0" applyFont="1" applyBorder="1" applyAlignment="1">
      <alignment horizontal="center" wrapText="1"/>
    </xf>
    <xf numFmtId="0" fontId="0" fillId="0" borderId="7" xfId="0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0" fillId="0" borderId="48" xfId="0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0" fontId="0" fillId="0" borderId="46" xfId="0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5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51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8" fillId="0" borderId="54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right"/>
    </xf>
    <xf numFmtId="4" fontId="0" fillId="0" borderId="55" xfId="0" applyNumberFormat="1" applyBorder="1"/>
    <xf numFmtId="4" fontId="0" fillId="0" borderId="55" xfId="0" applyNumberFormat="1" applyFill="1" applyBorder="1"/>
    <xf numFmtId="0" fontId="0" fillId="0" borderId="13" xfId="0" applyFill="1" applyBorder="1"/>
    <xf numFmtId="49" fontId="0" fillId="0" borderId="51" xfId="0" applyNumberFormat="1" applyBorder="1"/>
    <xf numFmtId="4" fontId="9" fillId="0" borderId="18" xfId="0" applyNumberFormat="1" applyFont="1" applyBorder="1"/>
    <xf numFmtId="4" fontId="9" fillId="0" borderId="32" xfId="0" applyNumberFormat="1" applyFont="1" applyBorder="1"/>
    <xf numFmtId="4" fontId="3" fillId="0" borderId="48" xfId="0" applyNumberFormat="1" applyFont="1" applyBorder="1"/>
    <xf numFmtId="1" fontId="8" fillId="0" borderId="5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1" fontId="8" fillId="0" borderId="56" xfId="0" applyNumberFormat="1" applyFont="1" applyBorder="1" applyAlignment="1">
      <alignment horizontal="right" vertical="center"/>
    </xf>
    <xf numFmtId="14" fontId="3" fillId="0" borderId="47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4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4" xfId="0" applyBorder="1" applyAlignment="1">
      <alignment horizontal="right"/>
    </xf>
    <xf numFmtId="4" fontId="0" fillId="0" borderId="50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8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8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7" xfId="0" applyFill="1" applyBorder="1"/>
    <xf numFmtId="4" fontId="9" fillId="0" borderId="43" xfId="0" applyNumberFormat="1" applyFont="1" applyBorder="1"/>
    <xf numFmtId="4" fontId="9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3" fillId="0" borderId="44" xfId="0" applyNumberFormat="1" applyFont="1" applyBorder="1"/>
    <xf numFmtId="0" fontId="0" fillId="0" borderId="37" xfId="0" applyFill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4" fontId="0" fillId="0" borderId="4" xfId="0" applyNumberFormat="1" applyBorder="1"/>
    <xf numFmtId="49" fontId="0" fillId="0" borderId="34" xfId="0" applyNumberFormat="1" applyBorder="1"/>
    <xf numFmtId="49" fontId="0" fillId="0" borderId="24" xfId="0" applyNumberFormat="1" applyBorder="1" applyAlignment="1">
      <alignment vertical="center" wrapText="1"/>
    </xf>
    <xf numFmtId="0" fontId="0" fillId="0" borderId="58" xfId="0" applyBorder="1"/>
    <xf numFmtId="49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3" xfId="0" applyNumberFormat="1" applyBorder="1"/>
    <xf numFmtId="4" fontId="9" fillId="0" borderId="18" xfId="0" applyNumberFormat="1" applyFont="1" applyFill="1" applyBorder="1"/>
    <xf numFmtId="49" fontId="0" fillId="0" borderId="3" xfId="0" applyNumberFormat="1" applyBorder="1" applyAlignment="1">
      <alignment vertical="top"/>
    </xf>
    <xf numFmtId="0" fontId="0" fillId="0" borderId="9" xfId="0" applyFill="1" applyBorder="1" applyAlignment="1">
      <alignment horizontal="right" vertical="top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14" fontId="0" fillId="0" borderId="36" xfId="0" applyNumberFormat="1" applyBorder="1" applyAlignment="1">
      <alignment wrapText="1"/>
    </xf>
    <xf numFmtId="0" fontId="0" fillId="0" borderId="37" xfId="0" applyBorder="1" applyAlignment="1">
      <alignment horizontal="left" vertical="top" wrapText="1"/>
    </xf>
    <xf numFmtId="4" fontId="0" fillId="0" borderId="37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4" fontId="3" fillId="0" borderId="12" xfId="0" applyNumberFormat="1" applyFont="1" applyBorder="1" applyAlignment="1">
      <alignment horizontal="center" vertical="top" wrapText="1"/>
    </xf>
    <xf numFmtId="14" fontId="3" fillId="0" borderId="30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right"/>
    </xf>
    <xf numFmtId="0" fontId="0" fillId="0" borderId="3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28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14" fontId="3" fillId="0" borderId="44" xfId="0" applyNumberFormat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3" xfId="0" applyBorder="1" applyAlignment="1">
      <alignment vertical="top"/>
    </xf>
    <xf numFmtId="4" fontId="0" fillId="0" borderId="19" xfId="0" applyNumberFormat="1" applyBorder="1" applyAlignment="1">
      <alignment vertical="top"/>
    </xf>
    <xf numFmtId="0" fontId="0" fillId="0" borderId="37" xfId="0" applyBorder="1" applyAlignment="1"/>
    <xf numFmtId="4" fontId="9" fillId="0" borderId="15" xfId="0" applyNumberFormat="1" applyFont="1" applyBorder="1"/>
    <xf numFmtId="4" fontId="3" fillId="0" borderId="38" xfId="0" applyNumberFormat="1" applyFont="1" applyBorder="1"/>
    <xf numFmtId="0" fontId="0" fillId="0" borderId="11" xfId="0" applyBorder="1"/>
    <xf numFmtId="0" fontId="0" fillId="0" borderId="3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2" xfId="0" applyBorder="1" applyAlignment="1">
      <alignment vertical="top" wrapText="1"/>
    </xf>
    <xf numFmtId="14" fontId="3" fillId="0" borderId="44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4" fontId="0" fillId="0" borderId="22" xfId="0" applyNumberForma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31" xfId="0" applyNumberFormat="1" applyBorder="1" applyAlignment="1">
      <alignment vertical="top"/>
    </xf>
    <xf numFmtId="1" fontId="9" fillId="0" borderId="1" xfId="0" applyNumberFormat="1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5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12" fillId="0" borderId="1" xfId="1" applyFont="1" applyBorder="1" applyAlignment="1">
      <alignment horizontal="center"/>
    </xf>
    <xf numFmtId="0" fontId="0" fillId="0" borderId="3" xfId="0" applyFill="1" applyBorder="1" applyAlignment="1">
      <alignment vertical="top"/>
    </xf>
    <xf numFmtId="0" fontId="0" fillId="0" borderId="30" xfId="0" applyFont="1" applyFill="1" applyBorder="1" applyAlignment="1">
      <alignment horizontal="right" vertical="top"/>
    </xf>
    <xf numFmtId="0" fontId="11" fillId="0" borderId="3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center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32" xfId="0" applyFont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49" fontId="0" fillId="0" borderId="59" xfId="0" applyNumberFormat="1" applyBorder="1"/>
    <xf numFmtId="0" fontId="0" fillId="0" borderId="60" xfId="0" applyBorder="1"/>
    <xf numFmtId="0" fontId="0" fillId="0" borderId="12" xfId="0" applyBorder="1" applyAlignment="1"/>
    <xf numFmtId="0" fontId="0" fillId="0" borderId="9" xfId="0" applyBorder="1" applyAlignment="1"/>
    <xf numFmtId="0" fontId="11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9" fillId="0" borderId="2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9" xfId="0" applyBorder="1" applyAlignment="1">
      <alignment horizontal="right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0" xfId="0" applyBorder="1" applyAlignment="1">
      <alignment vertical="top"/>
    </xf>
    <xf numFmtId="0" fontId="9" fillId="0" borderId="25" xfId="0" applyFont="1" applyBorder="1" applyAlignment="1">
      <alignment horizontal="center" vertical="center"/>
    </xf>
    <xf numFmtId="49" fontId="0" fillId="0" borderId="51" xfId="0" applyNumberFormat="1" applyFill="1" applyBorder="1"/>
    <xf numFmtId="0" fontId="11" fillId="0" borderId="2" xfId="0" applyFont="1" applyBorder="1"/>
    <xf numFmtId="0" fontId="11" fillId="0" borderId="25" xfId="0" applyFont="1" applyBorder="1" applyAlignment="1">
      <alignment vertical="top"/>
    </xf>
    <xf numFmtId="0" fontId="0" fillId="0" borderId="25" xfId="0" applyBorder="1"/>
    <xf numFmtId="0" fontId="11" fillId="0" borderId="53" xfId="0" applyFont="1" applyBorder="1" applyAlignment="1">
      <alignment vertical="top"/>
    </xf>
    <xf numFmtId="0" fontId="0" fillId="0" borderId="53" xfId="0" applyBorder="1"/>
    <xf numFmtId="0" fontId="0" fillId="0" borderId="30" xfId="0" applyBorder="1" applyAlignment="1">
      <alignment vertical="top"/>
    </xf>
    <xf numFmtId="0" fontId="0" fillId="0" borderId="35" xfId="0" applyBorder="1"/>
    <xf numFmtId="0" fontId="0" fillId="0" borderId="55" xfId="0" applyBorder="1"/>
    <xf numFmtId="49" fontId="0" fillId="0" borderId="3" xfId="0" applyNumberFormat="1" applyFill="1" applyBorder="1"/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9" fontId="11" fillId="0" borderId="23" xfId="0" applyNumberFormat="1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/>
    </xf>
    <xf numFmtId="0" fontId="0" fillId="0" borderId="3" xfId="0" applyBorder="1" applyAlignment="1"/>
    <xf numFmtId="0" fontId="0" fillId="0" borderId="19" xfId="0" applyBorder="1" applyAlignment="1"/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53" xfId="0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24" xfId="0" applyBorder="1" applyAlignment="1">
      <alignment vertical="top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3" fillId="0" borderId="10" xfId="0" applyFont="1" applyBorder="1" applyAlignment="1">
      <alignment horizontal="center" wrapText="1"/>
    </xf>
    <xf numFmtId="0" fontId="0" fillId="0" borderId="5" xfId="0" applyBorder="1" applyAlignment="1"/>
    <xf numFmtId="0" fontId="0" fillId="0" borderId="27" xfId="0" applyBorder="1" applyAlignment="1">
      <alignment vertical="top"/>
    </xf>
    <xf numFmtId="0" fontId="0" fillId="0" borderId="2" xfId="0" applyBorder="1" applyAlignment="1">
      <alignment wrapText="1"/>
    </xf>
    <xf numFmtId="0" fontId="3" fillId="0" borderId="34" xfId="0" applyFont="1" applyFill="1" applyBorder="1" applyAlignment="1">
      <alignment horizontal="right"/>
    </xf>
    <xf numFmtId="0" fontId="15" fillId="0" borderId="34" xfId="0" applyFont="1" applyFill="1" applyBorder="1" applyAlignment="1">
      <alignment horizontal="right"/>
    </xf>
    <xf numFmtId="0" fontId="1" fillId="0" borderId="2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5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" fontId="8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wrapText="1"/>
    </xf>
    <xf numFmtId="1" fontId="0" fillId="0" borderId="51" xfId="0" applyNumberFormat="1" applyBorder="1" applyAlignment="1">
      <alignment horizontal="center" wrapText="1"/>
    </xf>
    <xf numFmtId="49" fontId="11" fillId="0" borderId="5" xfId="0" applyNumberFormat="1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/>
    </xf>
    <xf numFmtId="0" fontId="0" fillId="0" borderId="5" xfId="0" applyFill="1" applyBorder="1" applyAlignment="1">
      <alignment vertical="top"/>
    </xf>
    <xf numFmtId="14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 vertical="top"/>
    </xf>
    <xf numFmtId="1" fontId="8" fillId="0" borderId="51" xfId="0" applyNumberFormat="1" applyFont="1" applyBorder="1" applyAlignment="1">
      <alignment horizontal="right" vertical="top"/>
    </xf>
    <xf numFmtId="1" fontId="8" fillId="0" borderId="28" xfId="0" applyNumberFormat="1" applyFont="1" applyBorder="1" applyAlignment="1">
      <alignment horizontal="right" vertical="top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49" fontId="11" fillId="0" borderId="2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9" fillId="0" borderId="51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49" fontId="11" fillId="0" borderId="3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1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4" fontId="0" fillId="0" borderId="8" xfId="0" applyNumberFormat="1" applyFill="1" applyBorder="1" applyAlignment="1">
      <alignment vertical="top"/>
    </xf>
    <xf numFmtId="0" fontId="0" fillId="0" borderId="53" xfId="0" applyBorder="1" applyAlignment="1">
      <alignment vertical="top" wrapText="1"/>
    </xf>
    <xf numFmtId="0" fontId="2" fillId="0" borderId="17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30" xfId="0" applyBorder="1" applyAlignment="1"/>
    <xf numFmtId="14" fontId="3" fillId="0" borderId="0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3" xfId="0" applyFill="1" applyBorder="1" applyAlignment="1">
      <alignment horizontal="right" vertical="top"/>
    </xf>
    <xf numFmtId="4" fontId="0" fillId="0" borderId="53" xfId="0" applyNumberFormat="1" applyFill="1" applyBorder="1" applyAlignment="1">
      <alignment vertical="top"/>
    </xf>
    <xf numFmtId="0" fontId="0" fillId="0" borderId="53" xfId="0" applyBorder="1" applyAlignment="1">
      <alignment vertical="top"/>
    </xf>
    <xf numFmtId="49" fontId="11" fillId="0" borderId="53" xfId="0" applyNumberFormat="1" applyFont="1" applyBorder="1" applyAlignment="1">
      <alignment vertical="top" wrapText="1"/>
    </xf>
    <xf numFmtId="4" fontId="0" fillId="0" borderId="20" xfId="0" applyNumberFormat="1" applyBorder="1" applyAlignment="1"/>
    <xf numFmtId="0" fontId="0" fillId="0" borderId="5" xfId="0" applyBorder="1" applyAlignment="1">
      <alignment horizontal="right"/>
    </xf>
    <xf numFmtId="0" fontId="0" fillId="0" borderId="53" xfId="0" applyFill="1" applyBorder="1" applyAlignment="1">
      <alignment vertical="top"/>
    </xf>
    <xf numFmtId="0" fontId="0" fillId="0" borderId="1" xfId="0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/>
    </xf>
    <xf numFmtId="0" fontId="0" fillId="0" borderId="2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" fontId="0" fillId="0" borderId="2" xfId="0" applyNumberFormat="1" applyBorder="1" applyAlignment="1">
      <alignment vertical="top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5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"/>
  <sheetViews>
    <sheetView topLeftCell="V29" workbookViewId="0">
      <selection activeCell="AK31" sqref="AK31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18.85546875" customWidth="1"/>
    <col min="24" max="24" width="16.5703125" customWidth="1"/>
    <col min="25" max="25" width="9.5703125" hidden="1" customWidth="1"/>
    <col min="26" max="26" width="18" customWidth="1"/>
    <col min="27" max="27" width="14.28515625" customWidth="1"/>
    <col min="28" max="28" width="9.85546875" customWidth="1"/>
    <col min="29" max="29" width="19.7109375" customWidth="1"/>
    <col min="30" max="30" width="13.7109375" customWidth="1"/>
  </cols>
  <sheetData>
    <row r="1" spans="1:30" hidden="1" x14ac:dyDescent="0.25">
      <c r="C1" s="72"/>
      <c r="N1" s="72"/>
      <c r="O1" s="8"/>
      <c r="Y1" s="72"/>
      <c r="Z1" s="8"/>
    </row>
    <row r="2" spans="1:30" hidden="1" x14ac:dyDescent="0.25"/>
    <row r="3" spans="1:30" x14ac:dyDescent="0.25">
      <c r="C3" s="20" t="s">
        <v>93</v>
      </c>
      <c r="D3" s="20"/>
      <c r="G3" s="16" t="s">
        <v>16</v>
      </c>
      <c r="N3" s="20" t="s">
        <v>93</v>
      </c>
      <c r="O3" s="20" t="s">
        <v>141</v>
      </c>
      <c r="P3" s="20"/>
      <c r="S3" s="16" t="s">
        <v>16</v>
      </c>
      <c r="W3" s="306"/>
      <c r="X3" s="306"/>
      <c r="Y3" s="307" t="s">
        <v>93</v>
      </c>
      <c r="Z3" s="307" t="s">
        <v>237</v>
      </c>
      <c r="AA3" s="307"/>
      <c r="AB3" s="306"/>
      <c r="AC3" s="306"/>
      <c r="AD3" s="308" t="s">
        <v>16</v>
      </c>
    </row>
    <row r="4" spans="1:30" x14ac:dyDescent="0.25">
      <c r="C4" s="20"/>
      <c r="D4" s="20"/>
      <c r="G4" s="16"/>
      <c r="N4" s="20"/>
      <c r="O4" s="20"/>
      <c r="P4" s="20"/>
      <c r="S4" s="16"/>
      <c r="W4" s="306"/>
      <c r="X4" s="306"/>
      <c r="Y4" s="307"/>
      <c r="Z4" s="307"/>
      <c r="AA4" s="307"/>
      <c r="AB4" s="306"/>
      <c r="AC4" s="306"/>
      <c r="AD4" s="308"/>
    </row>
    <row r="5" spans="1:30" ht="15.75" thickBot="1" x14ac:dyDescent="0.3">
      <c r="B5" s="385" t="s">
        <v>26</v>
      </c>
      <c r="C5" s="385"/>
      <c r="D5" s="385"/>
      <c r="E5" s="385"/>
      <c r="F5" s="385"/>
      <c r="G5" s="385"/>
      <c r="L5" s="385" t="s">
        <v>26</v>
      </c>
      <c r="M5" s="385"/>
      <c r="N5" s="385"/>
      <c r="O5" s="385"/>
      <c r="P5" s="385"/>
      <c r="Q5" s="385"/>
      <c r="R5" s="385"/>
      <c r="S5" s="385"/>
      <c r="W5" s="386" t="s">
        <v>26</v>
      </c>
      <c r="X5" s="386"/>
      <c r="Y5" s="386"/>
      <c r="Z5" s="386"/>
      <c r="AA5" s="386"/>
      <c r="AB5" s="386"/>
      <c r="AC5" s="386"/>
      <c r="AD5" s="386"/>
    </row>
    <row r="6" spans="1:30" ht="51.75" x14ac:dyDescent="0.25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72" t="s">
        <v>79</v>
      </c>
      <c r="N6" s="172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5" t="s">
        <v>1</v>
      </c>
      <c r="W6" s="2" t="s">
        <v>2</v>
      </c>
      <c r="X6" s="244" t="s">
        <v>79</v>
      </c>
      <c r="Y6" s="244"/>
      <c r="Z6" s="2" t="s">
        <v>3</v>
      </c>
      <c r="AA6" s="3" t="s">
        <v>4</v>
      </c>
      <c r="AB6" s="3" t="s">
        <v>15</v>
      </c>
      <c r="AC6" s="3" t="s">
        <v>5</v>
      </c>
      <c r="AD6" s="10" t="s">
        <v>12</v>
      </c>
    </row>
    <row r="7" spans="1:30" ht="15.75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30" t="s">
        <v>6</v>
      </c>
      <c r="L7" s="106"/>
      <c r="M7" s="106"/>
      <c r="N7" s="106"/>
      <c r="O7" s="106"/>
      <c r="P7" s="106" t="s">
        <v>7</v>
      </c>
      <c r="Q7" s="106" t="s">
        <v>14</v>
      </c>
      <c r="R7" s="106" t="s">
        <v>8</v>
      </c>
      <c r="S7" s="107" t="s">
        <v>10</v>
      </c>
      <c r="V7" s="30" t="s">
        <v>6</v>
      </c>
      <c r="W7" s="106"/>
      <c r="X7" s="106"/>
      <c r="Y7" s="106"/>
      <c r="Z7" s="106"/>
      <c r="AA7" s="106" t="s">
        <v>7</v>
      </c>
      <c r="AB7" s="106" t="s">
        <v>14</v>
      </c>
      <c r="AC7" s="106" t="s">
        <v>8</v>
      </c>
      <c r="AD7" s="107" t="s">
        <v>10</v>
      </c>
    </row>
    <row r="8" spans="1:30" x14ac:dyDescent="0.25">
      <c r="A8" s="129">
        <v>2</v>
      </c>
      <c r="B8" s="101" t="s">
        <v>40</v>
      </c>
      <c r="C8" s="26" t="s">
        <v>39</v>
      </c>
      <c r="D8" s="126" t="s">
        <v>36</v>
      </c>
      <c r="E8" s="125" t="s">
        <v>11</v>
      </c>
      <c r="F8" s="102" t="s">
        <v>48</v>
      </c>
      <c r="G8" s="75">
        <v>7988.32</v>
      </c>
      <c r="K8" s="130"/>
      <c r="L8" s="171"/>
      <c r="M8" s="171"/>
      <c r="N8" s="9"/>
      <c r="O8" s="8"/>
      <c r="P8" s="175"/>
      <c r="Q8" s="115"/>
      <c r="R8" s="176"/>
      <c r="S8" s="177"/>
      <c r="V8" s="298">
        <v>1</v>
      </c>
      <c r="W8" s="387" t="s">
        <v>206</v>
      </c>
      <c r="X8" s="279" t="s">
        <v>40</v>
      </c>
      <c r="Y8" s="277"/>
      <c r="Z8" s="389" t="s">
        <v>92</v>
      </c>
      <c r="AA8" s="357" t="s">
        <v>143</v>
      </c>
      <c r="AB8" s="358" t="s">
        <v>11</v>
      </c>
      <c r="AC8" s="353" t="s">
        <v>145</v>
      </c>
      <c r="AD8" s="355">
        <v>155481.1</v>
      </c>
    </row>
    <row r="9" spans="1:30" ht="15.75" thickBot="1" x14ac:dyDescent="0.3">
      <c r="A9" s="130"/>
      <c r="B9" s="128" t="s">
        <v>36</v>
      </c>
      <c r="C9" s="7"/>
      <c r="D9" s="110"/>
      <c r="E9" s="73" t="s">
        <v>11</v>
      </c>
      <c r="F9" s="103" t="s">
        <v>49</v>
      </c>
      <c r="G9" s="109">
        <v>15827.52</v>
      </c>
      <c r="K9" s="130"/>
      <c r="L9" s="128"/>
      <c r="M9" s="128"/>
      <c r="N9" s="7"/>
      <c r="O9" s="7"/>
      <c r="P9" s="110"/>
      <c r="Q9" s="73"/>
      <c r="R9" s="103"/>
      <c r="S9" s="109"/>
      <c r="V9" s="268"/>
      <c r="W9" s="388"/>
      <c r="X9" s="238" t="s">
        <v>142</v>
      </c>
      <c r="Y9" s="276"/>
      <c r="Z9" s="390"/>
      <c r="AA9" s="352"/>
      <c r="AB9" s="352"/>
      <c r="AC9" s="354"/>
      <c r="AD9" s="356"/>
    </row>
    <row r="10" spans="1:30" ht="15.75" customHeight="1" thickBot="1" x14ac:dyDescent="0.3">
      <c r="A10" s="391" t="s">
        <v>21</v>
      </c>
      <c r="B10" s="392"/>
      <c r="C10" s="392"/>
      <c r="D10" s="392"/>
      <c r="E10" s="392"/>
      <c r="F10" s="393"/>
      <c r="G10" s="19">
        <f>SUM(G8:G9)</f>
        <v>23815.84</v>
      </c>
      <c r="K10" s="394" t="s">
        <v>21</v>
      </c>
      <c r="L10" s="395"/>
      <c r="M10" s="395"/>
      <c r="N10" s="395"/>
      <c r="O10" s="395"/>
      <c r="P10" s="395"/>
      <c r="Q10" s="395"/>
      <c r="R10" s="396"/>
      <c r="S10" s="116">
        <f>SUM(S8:S9)</f>
        <v>0</v>
      </c>
      <c r="V10" s="394" t="s">
        <v>21</v>
      </c>
      <c r="W10" s="395"/>
      <c r="X10" s="395"/>
      <c r="Y10" s="395"/>
      <c r="Z10" s="395"/>
      <c r="AA10" s="395"/>
      <c r="AB10" s="395"/>
      <c r="AC10" s="396"/>
      <c r="AD10" s="116">
        <f>SUM(AD8:AD9)</f>
        <v>155481.1</v>
      </c>
    </row>
    <row r="11" spans="1:30" ht="30.75" thickBot="1" x14ac:dyDescent="0.3">
      <c r="A11" s="34">
        <v>1</v>
      </c>
      <c r="B11" s="84" t="s">
        <v>40</v>
      </c>
      <c r="C11" s="54" t="s">
        <v>20</v>
      </c>
      <c r="D11" s="48" t="s">
        <v>53</v>
      </c>
      <c r="E11" s="26" t="s">
        <v>9</v>
      </c>
      <c r="F11" s="50" t="s">
        <v>56</v>
      </c>
      <c r="G11" s="112">
        <v>10054.86</v>
      </c>
      <c r="K11" s="7">
        <v>1</v>
      </c>
      <c r="L11" s="165" t="s">
        <v>77</v>
      </c>
      <c r="M11" s="84"/>
      <c r="N11" s="54"/>
      <c r="O11" s="173"/>
      <c r="P11" s="29"/>
      <c r="Q11" s="26"/>
      <c r="R11" s="167"/>
      <c r="S11" s="112"/>
      <c r="V11" s="297">
        <v>1</v>
      </c>
      <c r="W11" s="301" t="s">
        <v>77</v>
      </c>
      <c r="X11" s="285" t="s">
        <v>150</v>
      </c>
      <c r="Y11" s="290"/>
      <c r="Z11" s="305" t="s">
        <v>115</v>
      </c>
      <c r="AA11" s="280" t="s">
        <v>151</v>
      </c>
      <c r="AB11" s="280" t="s">
        <v>11</v>
      </c>
      <c r="AC11" s="284" t="s">
        <v>152</v>
      </c>
      <c r="AD11" s="283">
        <v>58175.79</v>
      </c>
    </row>
    <row r="12" spans="1:30" ht="30" x14ac:dyDescent="0.25">
      <c r="A12" s="14"/>
      <c r="B12" s="140" t="s">
        <v>54</v>
      </c>
      <c r="C12" s="59"/>
      <c r="D12" s="44"/>
      <c r="E12" s="1" t="s">
        <v>9</v>
      </c>
      <c r="F12" s="52" t="s">
        <v>57</v>
      </c>
      <c r="G12" s="111">
        <v>21785.200000000001</v>
      </c>
      <c r="K12" s="397">
        <v>2</v>
      </c>
      <c r="L12" s="165" t="s">
        <v>77</v>
      </c>
      <c r="M12" s="84"/>
      <c r="N12" s="173"/>
      <c r="O12" s="200"/>
      <c r="P12" s="48"/>
      <c r="Q12" s="93"/>
      <c r="R12" s="51"/>
      <c r="S12" s="75"/>
      <c r="V12" s="400">
        <v>2</v>
      </c>
      <c r="W12" s="403" t="s">
        <v>77</v>
      </c>
      <c r="X12" s="406" t="s">
        <v>144</v>
      </c>
      <c r="Y12" s="287"/>
      <c r="Z12" s="407" t="s">
        <v>87</v>
      </c>
      <c r="AA12" s="361" t="s">
        <v>81</v>
      </c>
      <c r="AB12" s="245" t="s">
        <v>11</v>
      </c>
      <c r="AC12" s="246" t="s">
        <v>147</v>
      </c>
      <c r="AD12" s="291">
        <v>31466.2</v>
      </c>
    </row>
    <row r="13" spans="1:30" ht="30" x14ac:dyDescent="0.25">
      <c r="A13" s="14"/>
      <c r="B13" s="140" t="s">
        <v>55</v>
      </c>
      <c r="C13" s="59"/>
      <c r="D13" s="44"/>
      <c r="E13" s="1" t="s">
        <v>9</v>
      </c>
      <c r="F13" s="41" t="s">
        <v>58</v>
      </c>
      <c r="G13" s="109">
        <v>27986.38</v>
      </c>
      <c r="K13" s="398"/>
      <c r="L13" s="140"/>
      <c r="M13" s="174"/>
      <c r="N13" s="146"/>
      <c r="O13" s="168"/>
      <c r="P13" s="44"/>
      <c r="Q13" s="7"/>
      <c r="R13" s="41"/>
      <c r="S13" s="13"/>
      <c r="V13" s="401"/>
      <c r="W13" s="404"/>
      <c r="X13" s="346"/>
      <c r="Y13" s="288"/>
      <c r="Z13" s="408"/>
      <c r="AA13" s="351"/>
      <c r="AB13" s="247" t="s">
        <v>11</v>
      </c>
      <c r="AC13" s="239" t="s">
        <v>148</v>
      </c>
      <c r="AD13" s="292">
        <v>27207.66</v>
      </c>
    </row>
    <row r="14" spans="1:30" ht="15.75" thickBot="1" x14ac:dyDescent="0.3">
      <c r="A14" s="14"/>
      <c r="B14" s="45"/>
      <c r="C14" s="146"/>
      <c r="D14" s="83"/>
      <c r="E14" s="7" t="s">
        <v>11</v>
      </c>
      <c r="F14" s="52" t="s">
        <v>59</v>
      </c>
      <c r="G14" s="111">
        <v>12093.04</v>
      </c>
      <c r="K14" s="399"/>
      <c r="L14" s="201"/>
      <c r="M14" s="202"/>
      <c r="N14" s="203"/>
      <c r="O14" s="204"/>
      <c r="P14" s="197"/>
      <c r="Q14" s="38"/>
      <c r="R14" s="188"/>
      <c r="S14" s="162"/>
      <c r="V14" s="402"/>
      <c r="W14" s="405"/>
      <c r="X14" s="347"/>
      <c r="Y14" s="289"/>
      <c r="Z14" s="409"/>
      <c r="AA14" s="352"/>
      <c r="AB14" s="299" t="s">
        <v>11</v>
      </c>
      <c r="AC14" s="300" t="s">
        <v>149</v>
      </c>
      <c r="AD14" s="293">
        <v>13085.53</v>
      </c>
    </row>
    <row r="15" spans="1:30" ht="15.75" customHeight="1" thickBot="1" x14ac:dyDescent="0.3">
      <c r="A15" s="410" t="s">
        <v>13</v>
      </c>
      <c r="B15" s="411"/>
      <c r="C15" s="411"/>
      <c r="D15" s="411"/>
      <c r="E15" s="411"/>
      <c r="F15" s="412"/>
      <c r="G15" s="78">
        <f>SUM(G11:G14)</f>
        <v>71919.48000000001</v>
      </c>
      <c r="K15" s="413" t="s">
        <v>13</v>
      </c>
      <c r="L15" s="414"/>
      <c r="M15" s="414"/>
      <c r="N15" s="414"/>
      <c r="O15" s="414"/>
      <c r="P15" s="414"/>
      <c r="Q15" s="414"/>
      <c r="R15" s="415"/>
      <c r="S15" s="78">
        <f>SUM(S11:S14)</f>
        <v>0</v>
      </c>
      <c r="V15" s="416" t="s">
        <v>13</v>
      </c>
      <c r="W15" s="417"/>
      <c r="X15" s="417"/>
      <c r="Y15" s="417"/>
      <c r="Z15" s="417"/>
      <c r="AA15" s="417"/>
      <c r="AB15" s="417"/>
      <c r="AC15" s="418"/>
      <c r="AD15" s="78">
        <f>SUM(AD11:AD14)</f>
        <v>129935.18000000001</v>
      </c>
    </row>
    <row r="16" spans="1:30" ht="15.75" hidden="1" customHeight="1" thickBot="1" x14ac:dyDescent="0.3">
      <c r="A16" s="80">
        <v>1</v>
      </c>
      <c r="B16" s="58"/>
      <c r="C16" s="33"/>
      <c r="D16" s="18"/>
      <c r="E16" s="32"/>
      <c r="F16" s="46"/>
      <c r="G16" s="36"/>
      <c r="K16" s="419">
        <v>1</v>
      </c>
      <c r="L16" s="421" t="s">
        <v>122</v>
      </c>
      <c r="M16" s="421"/>
      <c r="N16" s="170"/>
      <c r="O16" s="361"/>
      <c r="P16" s="167"/>
      <c r="Q16" s="29"/>
      <c r="R16" s="28"/>
      <c r="S16" s="71"/>
      <c r="V16" s="419">
        <v>1</v>
      </c>
      <c r="W16" s="421" t="s">
        <v>122</v>
      </c>
      <c r="X16" s="421"/>
      <c r="Y16" s="170"/>
      <c r="Z16" s="361"/>
      <c r="AA16" s="167"/>
      <c r="AB16" s="29"/>
      <c r="AC16" s="28"/>
      <c r="AD16" s="71"/>
    </row>
    <row r="17" spans="1:30" ht="15.75" hidden="1" customHeight="1" thickBot="1" x14ac:dyDescent="0.3">
      <c r="A17" s="205"/>
      <c r="B17" s="206"/>
      <c r="C17" s="86"/>
      <c r="D17" s="18"/>
      <c r="E17" s="18"/>
      <c r="F17" s="46"/>
      <c r="G17" s="61"/>
      <c r="K17" s="420"/>
      <c r="L17" s="422"/>
      <c r="M17" s="422"/>
      <c r="N17" s="105"/>
      <c r="O17" s="352"/>
      <c r="P17" s="86"/>
      <c r="Q17" s="18"/>
      <c r="R17" s="46"/>
      <c r="S17" s="61"/>
      <c r="V17" s="420"/>
      <c r="W17" s="422"/>
      <c r="X17" s="422"/>
      <c r="Y17" s="105"/>
      <c r="Z17" s="352"/>
      <c r="AA17" s="86"/>
      <c r="AB17" s="18"/>
      <c r="AC17" s="46"/>
      <c r="AD17" s="61"/>
    </row>
    <row r="18" spans="1:30" ht="15.75" customHeight="1" thickBot="1" x14ac:dyDescent="0.3">
      <c r="A18" s="434" t="s">
        <v>27</v>
      </c>
      <c r="B18" s="435"/>
      <c r="C18" s="435"/>
      <c r="D18" s="435"/>
      <c r="E18" s="435"/>
      <c r="F18" s="436"/>
      <c r="G18" s="61">
        <f>SUM(G16)</f>
        <v>0</v>
      </c>
      <c r="K18" s="437" t="s">
        <v>27</v>
      </c>
      <c r="L18" s="438"/>
      <c r="M18" s="438"/>
      <c r="N18" s="438"/>
      <c r="O18" s="438"/>
      <c r="P18" s="438"/>
      <c r="Q18" s="438"/>
      <c r="R18" s="439"/>
      <c r="S18" s="210">
        <f>SUM(S16)</f>
        <v>0</v>
      </c>
      <c r="U18" s="90"/>
      <c r="V18" s="434" t="s">
        <v>27</v>
      </c>
      <c r="W18" s="435"/>
      <c r="X18" s="435"/>
      <c r="Y18" s="435"/>
      <c r="Z18" s="435"/>
      <c r="AA18" s="435"/>
      <c r="AB18" s="435"/>
      <c r="AC18" s="436"/>
      <c r="AD18" s="153">
        <f>SUM(AD16)</f>
        <v>0</v>
      </c>
    </row>
    <row r="19" spans="1:30" ht="15.75" hidden="1" customHeight="1" thickBot="1" x14ac:dyDescent="0.3">
      <c r="A19" s="81">
        <v>1</v>
      </c>
      <c r="B19" s="64" t="s">
        <v>35</v>
      </c>
      <c r="C19" s="31" t="s">
        <v>34</v>
      </c>
      <c r="D19" s="25" t="s">
        <v>60</v>
      </c>
      <c r="E19" s="32" t="s">
        <v>11</v>
      </c>
      <c r="F19" s="79" t="s">
        <v>61</v>
      </c>
      <c r="G19" s="141">
        <v>17988.73</v>
      </c>
      <c r="K19" s="440">
        <v>1</v>
      </c>
      <c r="L19" s="371" t="s">
        <v>78</v>
      </c>
      <c r="M19" s="445" t="s">
        <v>127</v>
      </c>
      <c r="N19" s="31" t="s">
        <v>34</v>
      </c>
      <c r="O19" s="358" t="s">
        <v>123</v>
      </c>
      <c r="P19" s="48" t="s">
        <v>46</v>
      </c>
      <c r="Q19" s="26" t="s">
        <v>11</v>
      </c>
      <c r="R19" s="79" t="s">
        <v>126</v>
      </c>
      <c r="S19" s="37">
        <v>76384.22</v>
      </c>
      <c r="V19" s="440"/>
      <c r="W19" s="371"/>
      <c r="X19" s="445"/>
      <c r="Y19" s="99"/>
      <c r="Z19" s="358"/>
      <c r="AA19" s="44"/>
      <c r="AB19" s="9"/>
      <c r="AC19" s="169"/>
      <c r="AD19" s="230"/>
    </row>
    <row r="20" spans="1:30" ht="15.75" hidden="1" customHeight="1" thickBot="1" x14ac:dyDescent="0.3">
      <c r="A20" s="144">
        <v>2</v>
      </c>
      <c r="B20" s="101" t="s">
        <v>40</v>
      </c>
      <c r="C20" s="29" t="s">
        <v>28</v>
      </c>
      <c r="D20" s="142" t="s">
        <v>62</v>
      </c>
      <c r="E20" s="29" t="s">
        <v>11</v>
      </c>
      <c r="F20" s="28" t="s">
        <v>63</v>
      </c>
      <c r="G20" s="143">
        <v>89650.86</v>
      </c>
      <c r="K20" s="441"/>
      <c r="L20" s="443"/>
      <c r="M20" s="446"/>
      <c r="N20" s="29" t="s">
        <v>28</v>
      </c>
      <c r="O20" s="351"/>
      <c r="P20" s="142"/>
      <c r="Q20" s="1"/>
      <c r="R20" s="41"/>
      <c r="S20" s="13"/>
      <c r="V20" s="441"/>
      <c r="W20" s="443"/>
      <c r="X20" s="446"/>
      <c r="Y20" s="29"/>
      <c r="Z20" s="351"/>
      <c r="AA20" s="142"/>
      <c r="AB20" s="1"/>
      <c r="AC20" s="41"/>
      <c r="AD20" s="13"/>
    </row>
    <row r="21" spans="1:30" ht="15.75" hidden="1" customHeight="1" thickBot="1" x14ac:dyDescent="0.3">
      <c r="A21" s="147">
        <v>3</v>
      </c>
      <c r="B21" s="101" t="s">
        <v>35</v>
      </c>
      <c r="C21" s="29" t="s">
        <v>0</v>
      </c>
      <c r="D21" s="25" t="s">
        <v>64</v>
      </c>
      <c r="E21" s="26" t="s">
        <v>11</v>
      </c>
      <c r="F21" s="79" t="s">
        <v>65</v>
      </c>
      <c r="G21" s="112">
        <v>14765.66</v>
      </c>
      <c r="K21" s="442"/>
      <c r="L21" s="444"/>
      <c r="M21" s="447"/>
      <c r="N21" s="18" t="s">
        <v>0</v>
      </c>
      <c r="O21" s="352"/>
      <c r="P21" s="31"/>
      <c r="Q21" s="39"/>
      <c r="R21" s="117"/>
      <c r="S21" s="162"/>
      <c r="V21" s="442"/>
      <c r="W21" s="444"/>
      <c r="X21" s="447"/>
      <c r="Y21" s="18"/>
      <c r="Z21" s="352"/>
      <c r="AA21" s="31"/>
      <c r="AB21" s="39"/>
      <c r="AC21" s="117"/>
      <c r="AD21" s="162"/>
    </row>
    <row r="22" spans="1:30" ht="15.75" customHeight="1" thickBot="1" x14ac:dyDescent="0.3">
      <c r="A22" s="423" t="s">
        <v>29</v>
      </c>
      <c r="B22" s="424"/>
      <c r="C22" s="424"/>
      <c r="D22" s="424"/>
      <c r="E22" s="424"/>
      <c r="F22" s="425"/>
      <c r="G22" s="154">
        <f>G19+G20+G21</f>
        <v>122405.25</v>
      </c>
      <c r="K22" s="416" t="s">
        <v>47</v>
      </c>
      <c r="L22" s="417"/>
      <c r="M22" s="417"/>
      <c r="N22" s="417"/>
      <c r="O22" s="417"/>
      <c r="P22" s="417"/>
      <c r="Q22" s="417"/>
      <c r="R22" s="418"/>
      <c r="S22" s="273">
        <f>S19+S20+S21</f>
        <v>76384.22</v>
      </c>
      <c r="V22" s="416" t="s">
        <v>47</v>
      </c>
      <c r="W22" s="417"/>
      <c r="X22" s="417"/>
      <c r="Y22" s="417"/>
      <c r="Z22" s="417"/>
      <c r="AA22" s="417"/>
      <c r="AB22" s="417"/>
      <c r="AC22" s="418"/>
      <c r="AD22" s="273">
        <f>AD19+AD20+AD21</f>
        <v>0</v>
      </c>
    </row>
    <row r="23" spans="1:30" ht="15.75" customHeight="1" thickBot="1" x14ac:dyDescent="0.3">
      <c r="A23" s="242"/>
      <c r="B23" s="243"/>
      <c r="C23" s="243"/>
      <c r="D23" s="243"/>
      <c r="E23" s="243"/>
      <c r="F23" s="243"/>
      <c r="G23" s="154"/>
      <c r="K23" s="240"/>
      <c r="L23" s="241"/>
      <c r="M23" s="241"/>
      <c r="N23" s="241"/>
      <c r="O23" s="241"/>
      <c r="P23" s="241"/>
      <c r="Q23" s="241"/>
      <c r="R23" s="241"/>
      <c r="S23" s="211"/>
      <c r="V23" s="426">
        <v>1</v>
      </c>
      <c r="W23" s="428" t="s">
        <v>129</v>
      </c>
      <c r="X23" s="266" t="s">
        <v>83</v>
      </c>
      <c r="Y23" s="286"/>
      <c r="Z23" s="430" t="s">
        <v>84</v>
      </c>
      <c r="AA23" s="431" t="s">
        <v>85</v>
      </c>
      <c r="AB23" s="92" t="s">
        <v>11</v>
      </c>
      <c r="AC23" s="113" t="s">
        <v>164</v>
      </c>
      <c r="AD23" s="114">
        <v>9186.7900000000009</v>
      </c>
    </row>
    <row r="24" spans="1:30" ht="15.75" customHeight="1" thickBot="1" x14ac:dyDescent="0.3">
      <c r="A24" s="242"/>
      <c r="B24" s="243"/>
      <c r="C24" s="243"/>
      <c r="D24" s="243"/>
      <c r="E24" s="243"/>
      <c r="F24" s="243"/>
      <c r="G24" s="154"/>
      <c r="K24" s="240"/>
      <c r="L24" s="241"/>
      <c r="M24" s="241"/>
      <c r="N24" s="241"/>
      <c r="O24" s="241"/>
      <c r="P24" s="241"/>
      <c r="Q24" s="241"/>
      <c r="R24" s="241"/>
      <c r="S24" s="211"/>
      <c r="V24" s="427"/>
      <c r="W24" s="429"/>
      <c r="X24" s="432" t="s">
        <v>86</v>
      </c>
      <c r="Y24" s="264"/>
      <c r="Z24" s="430"/>
      <c r="AA24" s="351"/>
      <c r="AB24" s="1" t="s">
        <v>11</v>
      </c>
      <c r="AC24" s="41" t="s">
        <v>165</v>
      </c>
      <c r="AD24" s="109">
        <v>54995.63</v>
      </c>
    </row>
    <row r="25" spans="1:30" ht="15.75" customHeight="1" thickBot="1" x14ac:dyDescent="0.3">
      <c r="A25" s="242"/>
      <c r="B25" s="243"/>
      <c r="C25" s="243"/>
      <c r="D25" s="243"/>
      <c r="E25" s="243"/>
      <c r="F25" s="243"/>
      <c r="G25" s="154"/>
      <c r="K25" s="240"/>
      <c r="L25" s="241"/>
      <c r="M25" s="241"/>
      <c r="N25" s="241"/>
      <c r="O25" s="241"/>
      <c r="P25" s="241"/>
      <c r="Q25" s="241"/>
      <c r="R25" s="241"/>
      <c r="S25" s="211"/>
      <c r="V25" s="427"/>
      <c r="W25" s="429"/>
      <c r="X25" s="433"/>
      <c r="Y25" s="264"/>
      <c r="Z25" s="430"/>
      <c r="AA25" s="351"/>
      <c r="AB25" s="1" t="s">
        <v>11</v>
      </c>
      <c r="AC25" s="41" t="s">
        <v>162</v>
      </c>
      <c r="AD25" s="109">
        <v>12804.35</v>
      </c>
    </row>
    <row r="26" spans="1:30" ht="15.75" customHeight="1" thickBot="1" x14ac:dyDescent="0.3">
      <c r="A26" s="242"/>
      <c r="B26" s="243"/>
      <c r="C26" s="243"/>
      <c r="D26" s="243"/>
      <c r="E26" s="243"/>
      <c r="F26" s="243"/>
      <c r="G26" s="154"/>
      <c r="K26" s="240"/>
      <c r="L26" s="241"/>
      <c r="M26" s="241"/>
      <c r="N26" s="241"/>
      <c r="O26" s="241"/>
      <c r="P26" s="241"/>
      <c r="Q26" s="241"/>
      <c r="R26" s="241"/>
      <c r="S26" s="211"/>
      <c r="V26" s="427"/>
      <c r="W26" s="429"/>
      <c r="X26" s="433"/>
      <c r="Y26" s="265"/>
      <c r="Z26" s="430"/>
      <c r="AA26" s="351"/>
      <c r="AB26" s="7" t="s">
        <v>11</v>
      </c>
      <c r="AC26" s="253" t="s">
        <v>166</v>
      </c>
      <c r="AD26" s="236">
        <v>42813.86</v>
      </c>
    </row>
    <row r="27" spans="1:30" ht="15.75" hidden="1" customHeight="1" thickBot="1" x14ac:dyDescent="0.3">
      <c r="A27" s="242"/>
      <c r="B27" s="243"/>
      <c r="C27" s="243"/>
      <c r="D27" s="243"/>
      <c r="E27" s="243"/>
      <c r="F27" s="243"/>
      <c r="G27" s="154"/>
      <c r="K27" s="240"/>
      <c r="L27" s="241"/>
      <c r="M27" s="241"/>
      <c r="N27" s="241"/>
      <c r="O27" s="241"/>
      <c r="P27" s="241"/>
      <c r="Q27" s="241"/>
      <c r="R27" s="241"/>
      <c r="S27" s="211"/>
      <c r="V27" s="294">
        <v>2</v>
      </c>
      <c r="W27" s="448" t="s">
        <v>129</v>
      </c>
      <c r="X27" s="261" t="s">
        <v>83</v>
      </c>
      <c r="Y27" s="256"/>
      <c r="Z27" s="389" t="s">
        <v>168</v>
      </c>
      <c r="AA27" s="358" t="s">
        <v>146</v>
      </c>
      <c r="AB27" s="358" t="s">
        <v>11</v>
      </c>
      <c r="AC27" s="254" t="s">
        <v>169</v>
      </c>
      <c r="AD27" s="37">
        <v>0</v>
      </c>
    </row>
    <row r="28" spans="1:30" ht="15.75" hidden="1" customHeight="1" thickBot="1" x14ac:dyDescent="0.3">
      <c r="A28" s="242"/>
      <c r="B28" s="243"/>
      <c r="C28" s="243"/>
      <c r="D28" s="243"/>
      <c r="E28" s="243"/>
      <c r="F28" s="243"/>
      <c r="G28" s="154"/>
      <c r="K28" s="240"/>
      <c r="L28" s="241"/>
      <c r="M28" s="241"/>
      <c r="N28" s="241"/>
      <c r="O28" s="241"/>
      <c r="P28" s="241"/>
      <c r="Q28" s="241"/>
      <c r="R28" s="241"/>
      <c r="S28" s="211"/>
      <c r="V28" s="295"/>
      <c r="W28" s="449"/>
      <c r="X28" s="260" t="s">
        <v>167</v>
      </c>
      <c r="Y28" s="257"/>
      <c r="Z28" s="390"/>
      <c r="AA28" s="352"/>
      <c r="AB28" s="352"/>
      <c r="AC28" s="255"/>
      <c r="AD28" s="162"/>
    </row>
    <row r="29" spans="1:30" ht="15.75" customHeight="1" thickBot="1" x14ac:dyDescent="0.3">
      <c r="A29" s="242"/>
      <c r="B29" s="243"/>
      <c r="C29" s="243"/>
      <c r="D29" s="243"/>
      <c r="E29" s="243"/>
      <c r="F29" s="243"/>
      <c r="G29" s="154"/>
      <c r="K29" s="240"/>
      <c r="L29" s="241"/>
      <c r="M29" s="241"/>
      <c r="N29" s="241"/>
      <c r="O29" s="241"/>
      <c r="P29" s="241"/>
      <c r="Q29" s="241"/>
      <c r="R29" s="241"/>
      <c r="S29" s="211"/>
      <c r="V29" s="458">
        <v>2</v>
      </c>
      <c r="W29" s="448" t="s">
        <v>129</v>
      </c>
      <c r="X29" s="263" t="s">
        <v>80</v>
      </c>
      <c r="Y29" s="252"/>
      <c r="Z29" s="389" t="s">
        <v>172</v>
      </c>
      <c r="AA29" s="358" t="s">
        <v>171</v>
      </c>
      <c r="AB29" s="25" t="s">
        <v>11</v>
      </c>
      <c r="AC29" s="102" t="s">
        <v>173</v>
      </c>
      <c r="AD29" s="75">
        <v>6601.38</v>
      </c>
    </row>
    <row r="30" spans="1:30" ht="15.75" customHeight="1" thickBot="1" x14ac:dyDescent="0.3">
      <c r="A30" s="242"/>
      <c r="B30" s="243"/>
      <c r="C30" s="243"/>
      <c r="D30" s="243"/>
      <c r="E30" s="243"/>
      <c r="F30" s="243"/>
      <c r="G30" s="154"/>
      <c r="K30" s="240"/>
      <c r="L30" s="241"/>
      <c r="M30" s="241"/>
      <c r="N30" s="241"/>
      <c r="O30" s="241"/>
      <c r="P30" s="241"/>
      <c r="Q30" s="241"/>
      <c r="R30" s="241"/>
      <c r="S30" s="211"/>
      <c r="V30" s="451"/>
      <c r="W30" s="449"/>
      <c r="X30" s="342" t="s">
        <v>170</v>
      </c>
      <c r="Y30" s="160"/>
      <c r="Z30" s="390"/>
      <c r="AA30" s="352"/>
      <c r="AB30" s="38" t="s">
        <v>11</v>
      </c>
      <c r="AC30" s="69" t="s">
        <v>174</v>
      </c>
      <c r="AD30" s="74">
        <v>61236.72</v>
      </c>
    </row>
    <row r="31" spans="1:30" ht="15.75" customHeight="1" thickBot="1" x14ac:dyDescent="0.3">
      <c r="A31" s="242"/>
      <c r="B31" s="243"/>
      <c r="C31" s="243"/>
      <c r="D31" s="243"/>
      <c r="E31" s="243"/>
      <c r="F31" s="243"/>
      <c r="G31" s="154"/>
      <c r="K31" s="240"/>
      <c r="L31" s="241"/>
      <c r="M31" s="241"/>
      <c r="N31" s="241"/>
      <c r="O31" s="241"/>
      <c r="P31" s="241"/>
      <c r="Q31" s="241"/>
      <c r="R31" s="241"/>
      <c r="S31" s="211"/>
      <c r="V31" s="450">
        <v>3</v>
      </c>
      <c r="W31" s="428" t="s">
        <v>129</v>
      </c>
      <c r="X31" s="258" t="s">
        <v>80</v>
      </c>
      <c r="Y31" s="267"/>
      <c r="Z31" s="430" t="s">
        <v>177</v>
      </c>
      <c r="AA31" s="351" t="s">
        <v>176</v>
      </c>
      <c r="AB31" s="382" t="s">
        <v>11</v>
      </c>
      <c r="AC31" s="498" t="s">
        <v>178</v>
      </c>
      <c r="AD31" s="497">
        <v>28000</v>
      </c>
    </row>
    <row r="32" spans="1:30" ht="15.75" customHeight="1" thickBot="1" x14ac:dyDescent="0.3">
      <c r="A32" s="242"/>
      <c r="B32" s="243"/>
      <c r="C32" s="243"/>
      <c r="D32" s="243"/>
      <c r="E32" s="243"/>
      <c r="F32" s="243"/>
      <c r="G32" s="154"/>
      <c r="K32" s="240"/>
      <c r="L32" s="241"/>
      <c r="M32" s="241"/>
      <c r="N32" s="241"/>
      <c r="O32" s="241"/>
      <c r="P32" s="241"/>
      <c r="Q32" s="241"/>
      <c r="R32" s="241"/>
      <c r="S32" s="211"/>
      <c r="V32" s="451"/>
      <c r="W32" s="459"/>
      <c r="X32" s="38" t="s">
        <v>175</v>
      </c>
      <c r="Y32" s="160"/>
      <c r="Z32" s="390"/>
      <c r="AA32" s="352"/>
      <c r="AB32" s="364"/>
      <c r="AC32" s="363"/>
      <c r="AD32" s="365"/>
    </row>
    <row r="33" spans="1:30" ht="15.75" customHeight="1" x14ac:dyDescent="0.25">
      <c r="A33" s="156">
        <v>1</v>
      </c>
      <c r="B33" s="157" t="s">
        <v>40</v>
      </c>
      <c r="C33" s="93" t="s">
        <v>66</v>
      </c>
      <c r="D33" s="93" t="s">
        <v>67</v>
      </c>
      <c r="E33" s="93" t="s">
        <v>11</v>
      </c>
      <c r="F33" s="102" t="s">
        <v>69</v>
      </c>
      <c r="G33" s="75">
        <v>291641.86</v>
      </c>
      <c r="K33" s="452">
        <v>1</v>
      </c>
      <c r="L33" s="359" t="s">
        <v>129</v>
      </c>
      <c r="M33" s="207"/>
      <c r="N33" s="93"/>
      <c r="O33" s="93"/>
      <c r="P33" s="93"/>
      <c r="Q33" s="93"/>
      <c r="R33" s="93"/>
      <c r="S33" s="213"/>
      <c r="V33" s="455">
        <v>4</v>
      </c>
      <c r="W33" s="448" t="s">
        <v>129</v>
      </c>
      <c r="X33" s="207" t="s">
        <v>80</v>
      </c>
      <c r="Y33" s="93"/>
      <c r="Z33" s="389" t="s">
        <v>138</v>
      </c>
      <c r="AA33" s="358" t="s">
        <v>132</v>
      </c>
      <c r="AB33" s="93" t="s">
        <v>11</v>
      </c>
      <c r="AC33" s="102" t="s">
        <v>179</v>
      </c>
      <c r="AD33" s="213">
        <v>17814.849999999999</v>
      </c>
    </row>
    <row r="34" spans="1:30" ht="15.75" customHeight="1" thickBot="1" x14ac:dyDescent="0.3">
      <c r="A34" s="158"/>
      <c r="B34" s="1" t="s">
        <v>68</v>
      </c>
      <c r="C34" s="1"/>
      <c r="D34" s="1"/>
      <c r="E34" s="1" t="s">
        <v>11</v>
      </c>
      <c r="F34" s="103" t="s">
        <v>70</v>
      </c>
      <c r="G34" s="13">
        <v>144718.13</v>
      </c>
      <c r="K34" s="453"/>
      <c r="L34" s="433"/>
      <c r="M34" s="1"/>
      <c r="N34" s="1"/>
      <c r="O34" s="1"/>
      <c r="P34" s="1"/>
      <c r="Q34" s="1"/>
      <c r="R34" s="1"/>
      <c r="S34" s="214"/>
      <c r="V34" s="456"/>
      <c r="W34" s="449"/>
      <c r="X34" s="38" t="s">
        <v>128</v>
      </c>
      <c r="Y34" s="38"/>
      <c r="Z34" s="390"/>
      <c r="AA34" s="352"/>
      <c r="AB34" s="38" t="s">
        <v>11</v>
      </c>
      <c r="AC34" s="69" t="s">
        <v>180</v>
      </c>
      <c r="AD34" s="259">
        <v>10363.19</v>
      </c>
    </row>
    <row r="35" spans="1:30" ht="15.75" customHeight="1" x14ac:dyDescent="0.25">
      <c r="A35" s="158"/>
      <c r="B35" s="145"/>
      <c r="C35" s="1"/>
      <c r="D35" s="1"/>
      <c r="E35" s="1" t="s">
        <v>11</v>
      </c>
      <c r="F35" s="103" t="s">
        <v>71</v>
      </c>
      <c r="G35" s="13">
        <v>135571.5</v>
      </c>
      <c r="K35" s="453"/>
      <c r="L35" s="433"/>
      <c r="M35" s="145"/>
      <c r="N35" s="1"/>
      <c r="O35" s="1"/>
      <c r="P35" s="1"/>
      <c r="Q35" s="1"/>
      <c r="R35" s="103"/>
      <c r="S35" s="13"/>
      <c r="V35" s="457">
        <v>5</v>
      </c>
      <c r="W35" s="448" t="s">
        <v>129</v>
      </c>
      <c r="X35" s="384" t="s">
        <v>181</v>
      </c>
      <c r="Y35" s="93"/>
      <c r="Z35" s="389" t="s">
        <v>182</v>
      </c>
      <c r="AA35" s="358" t="s">
        <v>183</v>
      </c>
      <c r="AB35" s="358" t="s">
        <v>11</v>
      </c>
      <c r="AC35" s="353" t="s">
        <v>184</v>
      </c>
      <c r="AD35" s="355">
        <v>51168.75</v>
      </c>
    </row>
    <row r="36" spans="1:30" ht="15.75" customHeight="1" thickBot="1" x14ac:dyDescent="0.3">
      <c r="A36" s="158"/>
      <c r="B36" s="145"/>
      <c r="C36" s="1"/>
      <c r="D36" s="1"/>
      <c r="E36" s="1"/>
      <c r="F36" s="103"/>
      <c r="G36" s="13"/>
      <c r="K36" s="453"/>
      <c r="L36" s="433"/>
      <c r="M36" s="145"/>
      <c r="N36" s="1"/>
      <c r="O36" s="1"/>
      <c r="P36" s="1"/>
      <c r="Q36" s="1"/>
      <c r="R36" s="103"/>
      <c r="S36" s="13"/>
      <c r="V36" s="456"/>
      <c r="W36" s="449"/>
      <c r="X36" s="422"/>
      <c r="Y36" s="38"/>
      <c r="Z36" s="390"/>
      <c r="AA36" s="352"/>
      <c r="AB36" s="352"/>
      <c r="AC36" s="354"/>
      <c r="AD36" s="356"/>
    </row>
    <row r="37" spans="1:30" ht="15.75" customHeight="1" x14ac:dyDescent="0.25">
      <c r="A37" s="158"/>
      <c r="B37" s="145"/>
      <c r="C37" s="1"/>
      <c r="D37" s="1"/>
      <c r="E37" s="1" t="s">
        <v>11</v>
      </c>
      <c r="F37" s="103" t="s">
        <v>72</v>
      </c>
      <c r="G37" s="13">
        <v>100250.14</v>
      </c>
      <c r="K37" s="453"/>
      <c r="L37" s="433"/>
      <c r="M37" s="145"/>
      <c r="N37" s="1"/>
      <c r="O37" s="1"/>
      <c r="P37" s="1"/>
      <c r="Q37" s="1"/>
      <c r="R37" s="103"/>
      <c r="S37" s="13"/>
      <c r="V37" s="457">
        <v>6</v>
      </c>
      <c r="W37" s="448" t="s">
        <v>129</v>
      </c>
      <c r="X37" s="384" t="s">
        <v>185</v>
      </c>
      <c r="Y37" s="93"/>
      <c r="Z37" s="389" t="s">
        <v>197</v>
      </c>
      <c r="AA37" s="358" t="s">
        <v>189</v>
      </c>
      <c r="AB37" s="358" t="s">
        <v>11</v>
      </c>
      <c r="AC37" s="353" t="s">
        <v>193</v>
      </c>
      <c r="AD37" s="355">
        <v>11519.73</v>
      </c>
    </row>
    <row r="38" spans="1:30" ht="15.75" customHeight="1" thickBot="1" x14ac:dyDescent="0.3">
      <c r="A38" s="144"/>
      <c r="B38" s="95"/>
      <c r="C38" s="7"/>
      <c r="D38" s="7"/>
      <c r="E38" s="7"/>
      <c r="F38" s="134"/>
      <c r="G38" s="149"/>
      <c r="K38" s="453"/>
      <c r="L38" s="433"/>
      <c r="M38" s="95"/>
      <c r="N38" s="7"/>
      <c r="O38" s="7"/>
      <c r="P38" s="7"/>
      <c r="Q38" s="7"/>
      <c r="R38" s="134"/>
      <c r="S38" s="149"/>
      <c r="V38" s="456"/>
      <c r="W38" s="449"/>
      <c r="X38" s="422"/>
      <c r="Y38" s="39"/>
      <c r="Z38" s="390"/>
      <c r="AA38" s="352"/>
      <c r="AB38" s="352"/>
      <c r="AC38" s="354"/>
      <c r="AD38" s="356"/>
    </row>
    <row r="39" spans="1:30" ht="15.75" customHeight="1" x14ac:dyDescent="0.25">
      <c r="A39" s="144"/>
      <c r="B39" s="95"/>
      <c r="C39" s="7"/>
      <c r="D39" s="7"/>
      <c r="E39" s="7"/>
      <c r="F39" s="134"/>
      <c r="G39" s="149"/>
      <c r="K39" s="453"/>
      <c r="L39" s="433"/>
      <c r="M39" s="95"/>
      <c r="N39" s="7"/>
      <c r="O39" s="7"/>
      <c r="P39" s="7"/>
      <c r="Q39" s="7"/>
      <c r="R39" s="134"/>
      <c r="S39" s="149"/>
      <c r="V39" s="457">
        <v>7</v>
      </c>
      <c r="W39" s="448" t="s">
        <v>129</v>
      </c>
      <c r="X39" s="384" t="s">
        <v>186</v>
      </c>
      <c r="Y39" s="93"/>
      <c r="Z39" s="389" t="s">
        <v>198</v>
      </c>
      <c r="AA39" s="358" t="s">
        <v>190</v>
      </c>
      <c r="AB39" s="358" t="s">
        <v>11</v>
      </c>
      <c r="AC39" s="353" t="s">
        <v>194</v>
      </c>
      <c r="AD39" s="355">
        <v>324509.09999999998</v>
      </c>
    </row>
    <row r="40" spans="1:30" ht="15.75" customHeight="1" thickBot="1" x14ac:dyDescent="0.3">
      <c r="A40" s="144"/>
      <c r="B40" s="95"/>
      <c r="C40" s="7"/>
      <c r="D40" s="7"/>
      <c r="E40" s="7"/>
      <c r="F40" s="134"/>
      <c r="G40" s="149"/>
      <c r="K40" s="453"/>
      <c r="L40" s="433"/>
      <c r="M40" s="95"/>
      <c r="N40" s="7"/>
      <c r="O40" s="7"/>
      <c r="P40" s="7"/>
      <c r="Q40" s="7"/>
      <c r="R40" s="134"/>
      <c r="S40" s="149"/>
      <c r="V40" s="456"/>
      <c r="W40" s="449"/>
      <c r="X40" s="422"/>
      <c r="Y40" s="39"/>
      <c r="Z40" s="390"/>
      <c r="AA40" s="352"/>
      <c r="AB40" s="352"/>
      <c r="AC40" s="354"/>
      <c r="AD40" s="356"/>
    </row>
    <row r="41" spans="1:30" ht="15.75" customHeight="1" x14ac:dyDescent="0.25">
      <c r="A41" s="144"/>
      <c r="B41" s="95"/>
      <c r="C41" s="7"/>
      <c r="D41" s="7"/>
      <c r="E41" s="7"/>
      <c r="F41" s="134"/>
      <c r="G41" s="149"/>
      <c r="K41" s="453"/>
      <c r="L41" s="433"/>
      <c r="M41" s="95"/>
      <c r="N41" s="7"/>
      <c r="O41" s="7"/>
      <c r="P41" s="7"/>
      <c r="Q41" s="7"/>
      <c r="R41" s="134"/>
      <c r="S41" s="149"/>
      <c r="V41" s="457">
        <v>8</v>
      </c>
      <c r="W41" s="448" t="s">
        <v>129</v>
      </c>
      <c r="X41" s="421" t="s">
        <v>187</v>
      </c>
      <c r="Y41" s="93"/>
      <c r="Z41" s="389" t="s">
        <v>199</v>
      </c>
      <c r="AA41" s="358" t="s">
        <v>191</v>
      </c>
      <c r="AB41" s="358" t="s">
        <v>11</v>
      </c>
      <c r="AC41" s="353" t="s">
        <v>195</v>
      </c>
      <c r="AD41" s="355">
        <v>15922.24</v>
      </c>
    </row>
    <row r="42" spans="1:30" ht="15.75" customHeight="1" thickBot="1" x14ac:dyDescent="0.3">
      <c r="A42" s="144"/>
      <c r="B42" s="95"/>
      <c r="C42" s="7"/>
      <c r="D42" s="7"/>
      <c r="E42" s="7"/>
      <c r="F42" s="134"/>
      <c r="G42" s="149"/>
      <c r="K42" s="453"/>
      <c r="L42" s="433"/>
      <c r="M42" s="95"/>
      <c r="N42" s="7"/>
      <c r="O42" s="7"/>
      <c r="P42" s="7"/>
      <c r="Q42" s="7"/>
      <c r="R42" s="134"/>
      <c r="S42" s="149"/>
      <c r="V42" s="456"/>
      <c r="W42" s="449"/>
      <c r="X42" s="422"/>
      <c r="Y42" s="39"/>
      <c r="Z42" s="390"/>
      <c r="AA42" s="352"/>
      <c r="AB42" s="352"/>
      <c r="AC42" s="354"/>
      <c r="AD42" s="356"/>
    </row>
    <row r="43" spans="1:30" ht="15.75" customHeight="1" x14ac:dyDescent="0.25">
      <c r="A43" s="144"/>
      <c r="B43" s="95"/>
      <c r="C43" s="7"/>
      <c r="D43" s="7"/>
      <c r="E43" s="7"/>
      <c r="F43" s="134"/>
      <c r="G43" s="149"/>
      <c r="K43" s="453"/>
      <c r="L43" s="433"/>
      <c r="M43" s="95"/>
      <c r="N43" s="7"/>
      <c r="O43" s="7"/>
      <c r="P43" s="7"/>
      <c r="Q43" s="7"/>
      <c r="R43" s="134"/>
      <c r="S43" s="149"/>
      <c r="V43" s="457">
        <v>9</v>
      </c>
      <c r="W43" s="448" t="s">
        <v>129</v>
      </c>
      <c r="X43" s="359" t="s">
        <v>188</v>
      </c>
      <c r="Y43" s="269"/>
      <c r="Z43" s="303" t="s">
        <v>200</v>
      </c>
      <c r="AA43" s="277" t="s">
        <v>192</v>
      </c>
      <c r="AB43" s="277" t="s">
        <v>11</v>
      </c>
      <c r="AC43" s="281" t="s">
        <v>196</v>
      </c>
      <c r="AD43" s="283">
        <v>37586.879999999997</v>
      </c>
    </row>
    <row r="44" spans="1:30" ht="15.75" customHeight="1" thickBot="1" x14ac:dyDescent="0.3">
      <c r="A44" s="144"/>
      <c r="B44" s="95"/>
      <c r="C44" s="7"/>
      <c r="D44" s="7"/>
      <c r="E44" s="7"/>
      <c r="F44" s="134"/>
      <c r="G44" s="149"/>
      <c r="K44" s="453"/>
      <c r="L44" s="433"/>
      <c r="M44" s="95"/>
      <c r="N44" s="7"/>
      <c r="O44" s="7"/>
      <c r="P44" s="7"/>
      <c r="Q44" s="7"/>
      <c r="R44" s="134"/>
      <c r="S44" s="149"/>
      <c r="V44" s="456"/>
      <c r="W44" s="449"/>
      <c r="X44" s="360"/>
      <c r="Y44" s="270"/>
      <c r="Z44" s="304"/>
      <c r="AA44" s="278"/>
      <c r="AB44" s="278"/>
      <c r="AC44" s="282"/>
      <c r="AD44" s="271"/>
    </row>
    <row r="45" spans="1:30" ht="15.75" customHeight="1" thickBot="1" x14ac:dyDescent="0.3">
      <c r="A45" s="144"/>
      <c r="B45" s="95"/>
      <c r="C45" s="7"/>
      <c r="D45" s="7"/>
      <c r="E45" s="7"/>
      <c r="F45" s="134"/>
      <c r="G45" s="149"/>
      <c r="K45" s="453"/>
      <c r="L45" s="433"/>
      <c r="M45" s="95"/>
      <c r="N45" s="7"/>
      <c r="O45" s="7"/>
      <c r="P45" s="7"/>
      <c r="Q45" s="7"/>
      <c r="R45" s="134"/>
      <c r="S45" s="149"/>
      <c r="V45" s="331">
        <v>10</v>
      </c>
      <c r="W45" s="448" t="s">
        <v>129</v>
      </c>
      <c r="X45" s="463" t="s">
        <v>201</v>
      </c>
      <c r="Y45" s="324"/>
      <c r="Z45" s="328" t="s">
        <v>202</v>
      </c>
      <c r="AA45" s="358" t="s">
        <v>203</v>
      </c>
      <c r="AB45" s="272" t="s">
        <v>11</v>
      </c>
      <c r="AC45" s="102" t="s">
        <v>204</v>
      </c>
      <c r="AD45" s="75">
        <v>85685.43</v>
      </c>
    </row>
    <row r="46" spans="1:30" ht="15.75" customHeight="1" thickBot="1" x14ac:dyDescent="0.3">
      <c r="A46" s="144"/>
      <c r="B46" s="95"/>
      <c r="C46" s="7"/>
      <c r="D46" s="7"/>
      <c r="E46" s="7"/>
      <c r="F46" s="134"/>
      <c r="G46" s="149"/>
      <c r="K46" s="453"/>
      <c r="L46" s="433"/>
      <c r="M46" s="95"/>
      <c r="N46" s="7"/>
      <c r="O46" s="7"/>
      <c r="P46" s="7"/>
      <c r="Q46" s="7"/>
      <c r="R46" s="134"/>
      <c r="S46" s="149"/>
      <c r="V46" s="262"/>
      <c r="W46" s="449"/>
      <c r="X46" s="352"/>
      <c r="Y46" s="257"/>
      <c r="Z46" s="329"/>
      <c r="AA46" s="352"/>
      <c r="AB46" s="272" t="s">
        <v>11</v>
      </c>
      <c r="AC46" s="69" t="s">
        <v>205</v>
      </c>
      <c r="AD46" s="74">
        <v>13194.23</v>
      </c>
    </row>
    <row r="47" spans="1:30" ht="15.75" customHeight="1" x14ac:dyDescent="0.25">
      <c r="A47" s="144"/>
      <c r="B47" s="95"/>
      <c r="C47" s="7"/>
      <c r="D47" s="7"/>
      <c r="E47" s="7"/>
      <c r="F47" s="134"/>
      <c r="G47" s="149"/>
      <c r="K47" s="453"/>
      <c r="L47" s="433"/>
      <c r="M47" s="95"/>
      <c r="N47" s="7"/>
      <c r="O47" s="7"/>
      <c r="P47" s="7"/>
      <c r="Q47" s="7"/>
      <c r="R47" s="134"/>
      <c r="S47" s="149"/>
      <c r="V47" s="331">
        <v>11</v>
      </c>
      <c r="W47" s="348" t="s">
        <v>129</v>
      </c>
      <c r="X47" s="309" t="s">
        <v>207</v>
      </c>
      <c r="Y47" s="324"/>
      <c r="Z47" s="328" t="s">
        <v>33</v>
      </c>
      <c r="AA47" s="324" t="s">
        <v>209</v>
      </c>
      <c r="AB47" s="311" t="s">
        <v>11</v>
      </c>
      <c r="AC47" s="102" t="s">
        <v>210</v>
      </c>
      <c r="AD47" s="75">
        <v>17076.84</v>
      </c>
    </row>
    <row r="48" spans="1:30" ht="15.75" customHeight="1" x14ac:dyDescent="0.25">
      <c r="A48" s="144"/>
      <c r="B48" s="95"/>
      <c r="C48" s="7"/>
      <c r="D48" s="7"/>
      <c r="E48" s="7"/>
      <c r="F48" s="134"/>
      <c r="G48" s="149"/>
      <c r="K48" s="453"/>
      <c r="L48" s="433"/>
      <c r="M48" s="95"/>
      <c r="N48" s="7"/>
      <c r="O48" s="7"/>
      <c r="P48" s="7"/>
      <c r="Q48" s="7"/>
      <c r="R48" s="134"/>
      <c r="S48" s="149"/>
      <c r="V48" s="296"/>
      <c r="W48" s="349"/>
      <c r="X48" s="310" t="s">
        <v>208</v>
      </c>
      <c r="Y48" s="325"/>
      <c r="Z48" s="330"/>
      <c r="AA48" s="351"/>
      <c r="AB48" s="312" t="s">
        <v>11</v>
      </c>
      <c r="AC48" s="103" t="s">
        <v>211</v>
      </c>
      <c r="AD48" s="13">
        <v>20489.16</v>
      </c>
    </row>
    <row r="49" spans="1:30" ht="15.75" customHeight="1" x14ac:dyDescent="0.25">
      <c r="A49" s="144"/>
      <c r="B49" s="95"/>
      <c r="C49" s="7"/>
      <c r="D49" s="7"/>
      <c r="E49" s="7"/>
      <c r="F49" s="134"/>
      <c r="G49" s="149"/>
      <c r="K49" s="453"/>
      <c r="L49" s="433"/>
      <c r="M49" s="95"/>
      <c r="N49" s="7"/>
      <c r="O49" s="7"/>
      <c r="P49" s="7"/>
      <c r="Q49" s="7"/>
      <c r="R49" s="134"/>
      <c r="S49" s="149"/>
      <c r="V49" s="296"/>
      <c r="W49" s="346"/>
      <c r="X49" s="460"/>
      <c r="Y49" s="325"/>
      <c r="Z49" s="330"/>
      <c r="AA49" s="351"/>
      <c r="AB49" s="312" t="s">
        <v>11</v>
      </c>
      <c r="AC49" s="41" t="s">
        <v>212</v>
      </c>
      <c r="AD49" s="13">
        <v>40904</v>
      </c>
    </row>
    <row r="50" spans="1:30" ht="15.75" customHeight="1" x14ac:dyDescent="0.25">
      <c r="A50" s="144"/>
      <c r="B50" s="95"/>
      <c r="C50" s="7"/>
      <c r="D50" s="7"/>
      <c r="E50" s="7"/>
      <c r="F50" s="134"/>
      <c r="G50" s="149"/>
      <c r="K50" s="453"/>
      <c r="L50" s="433"/>
      <c r="M50" s="95"/>
      <c r="N50" s="7"/>
      <c r="O50" s="7"/>
      <c r="P50" s="7"/>
      <c r="Q50" s="7"/>
      <c r="R50" s="134"/>
      <c r="S50" s="149"/>
      <c r="V50" s="296"/>
      <c r="W50" s="346"/>
      <c r="X50" s="433"/>
      <c r="Y50" s="325"/>
      <c r="Z50" s="330"/>
      <c r="AA50" s="351"/>
      <c r="AB50" s="312" t="s">
        <v>11</v>
      </c>
      <c r="AC50" s="41" t="s">
        <v>213</v>
      </c>
      <c r="AD50" s="13">
        <v>52732.55</v>
      </c>
    </row>
    <row r="51" spans="1:30" ht="15.75" customHeight="1" thickBot="1" x14ac:dyDescent="0.3">
      <c r="A51" s="144"/>
      <c r="B51" s="95"/>
      <c r="C51" s="7"/>
      <c r="D51" s="7"/>
      <c r="E51" s="7"/>
      <c r="F51" s="134"/>
      <c r="G51" s="149"/>
      <c r="K51" s="453"/>
      <c r="L51" s="433"/>
      <c r="M51" s="95"/>
      <c r="N51" s="7"/>
      <c r="O51" s="7"/>
      <c r="P51" s="7"/>
      <c r="Q51" s="7"/>
      <c r="R51" s="134"/>
      <c r="S51" s="149"/>
      <c r="V51" s="332"/>
      <c r="W51" s="347"/>
      <c r="X51" s="360"/>
      <c r="Y51" s="323"/>
      <c r="Z51" s="329"/>
      <c r="AA51" s="352"/>
      <c r="AB51" s="333" t="s">
        <v>11</v>
      </c>
      <c r="AC51" s="35" t="s">
        <v>214</v>
      </c>
      <c r="AD51" s="74">
        <v>128553.19</v>
      </c>
    </row>
    <row r="52" spans="1:30" ht="15.75" customHeight="1" x14ac:dyDescent="0.25">
      <c r="A52" s="144"/>
      <c r="B52" s="95"/>
      <c r="C52" s="7"/>
      <c r="D52" s="7"/>
      <c r="E52" s="7"/>
      <c r="F52" s="134"/>
      <c r="G52" s="149"/>
      <c r="K52" s="453"/>
      <c r="L52" s="433"/>
      <c r="M52" s="95"/>
      <c r="N52" s="7"/>
      <c r="O52" s="7"/>
      <c r="P52" s="7"/>
      <c r="Q52" s="7"/>
      <c r="R52" s="134"/>
      <c r="S52" s="149"/>
      <c r="V52" s="315">
        <v>12</v>
      </c>
      <c r="W52" s="461" t="s">
        <v>129</v>
      </c>
      <c r="X52" s="122" t="s">
        <v>207</v>
      </c>
      <c r="Y52" s="318"/>
      <c r="Z52" s="321" t="s">
        <v>217</v>
      </c>
      <c r="AA52" s="29" t="s">
        <v>218</v>
      </c>
      <c r="AB52" s="379" t="s">
        <v>11</v>
      </c>
      <c r="AC52" s="362" t="s">
        <v>219</v>
      </c>
      <c r="AD52" s="480">
        <v>5095.1000000000004</v>
      </c>
    </row>
    <row r="53" spans="1:30" ht="15.75" customHeight="1" thickBot="1" x14ac:dyDescent="0.3">
      <c r="A53" s="144"/>
      <c r="B53" s="95"/>
      <c r="C53" s="7"/>
      <c r="D53" s="7"/>
      <c r="E53" s="7"/>
      <c r="F53" s="134"/>
      <c r="G53" s="149"/>
      <c r="K53" s="453"/>
      <c r="L53" s="433"/>
      <c r="M53" s="95"/>
      <c r="N53" s="7"/>
      <c r="O53" s="7"/>
      <c r="P53" s="7"/>
      <c r="Q53" s="7"/>
      <c r="R53" s="134"/>
      <c r="S53" s="149"/>
      <c r="V53" s="335"/>
      <c r="W53" s="462"/>
      <c r="X53" s="336" t="s">
        <v>216</v>
      </c>
      <c r="Y53" s="319"/>
      <c r="Z53" s="322"/>
      <c r="AA53" s="40"/>
      <c r="AB53" s="380"/>
      <c r="AC53" s="354"/>
      <c r="AD53" s="356"/>
    </row>
    <row r="54" spans="1:30" ht="15.75" customHeight="1" x14ac:dyDescent="0.25">
      <c r="A54" s="144"/>
      <c r="B54" s="95"/>
      <c r="C54" s="7"/>
      <c r="D54" s="7"/>
      <c r="E54" s="7"/>
      <c r="F54" s="134"/>
      <c r="G54" s="149"/>
      <c r="K54" s="453"/>
      <c r="L54" s="433"/>
      <c r="M54" s="95"/>
      <c r="N54" s="7"/>
      <c r="O54" s="7"/>
      <c r="P54" s="7"/>
      <c r="Q54" s="7"/>
      <c r="R54" s="134"/>
      <c r="S54" s="149"/>
      <c r="V54" s="315">
        <v>13</v>
      </c>
      <c r="W54" s="461" t="s">
        <v>129</v>
      </c>
      <c r="X54" s="122" t="s">
        <v>215</v>
      </c>
      <c r="Y54" s="324"/>
      <c r="Z54" s="337" t="s">
        <v>39</v>
      </c>
      <c r="AA54" s="26" t="s">
        <v>223</v>
      </c>
      <c r="AB54" s="93" t="s">
        <v>11</v>
      </c>
      <c r="AC54" s="51" t="s">
        <v>224</v>
      </c>
      <c r="AD54" s="49">
        <v>24077.51</v>
      </c>
    </row>
    <row r="55" spans="1:30" ht="15.75" customHeight="1" x14ac:dyDescent="0.25">
      <c r="A55" s="144"/>
      <c r="B55" s="95"/>
      <c r="C55" s="7"/>
      <c r="D55" s="7"/>
      <c r="E55" s="7"/>
      <c r="F55" s="134"/>
      <c r="G55" s="149"/>
      <c r="K55" s="453"/>
      <c r="L55" s="433"/>
      <c r="M55" s="95"/>
      <c r="N55" s="7"/>
      <c r="O55" s="7"/>
      <c r="P55" s="7"/>
      <c r="Q55" s="7"/>
      <c r="R55" s="134"/>
      <c r="S55" s="149"/>
      <c r="V55" s="316"/>
      <c r="W55" s="481"/>
      <c r="X55" s="336" t="s">
        <v>222</v>
      </c>
      <c r="Y55" s="325"/>
      <c r="Z55" s="330"/>
      <c r="AA55" s="8"/>
      <c r="AB55" s="1" t="s">
        <v>11</v>
      </c>
      <c r="AC55" s="41" t="s">
        <v>225</v>
      </c>
      <c r="AD55" s="47">
        <v>11116.2</v>
      </c>
    </row>
    <row r="56" spans="1:30" ht="15.75" customHeight="1" x14ac:dyDescent="0.25">
      <c r="A56" s="144"/>
      <c r="B56" s="95"/>
      <c r="C56" s="7"/>
      <c r="D56" s="7"/>
      <c r="E56" s="7"/>
      <c r="F56" s="134"/>
      <c r="G56" s="149"/>
      <c r="K56" s="453"/>
      <c r="L56" s="433"/>
      <c r="M56" s="95"/>
      <c r="N56" s="7"/>
      <c r="O56" s="7"/>
      <c r="P56" s="7"/>
      <c r="Q56" s="7"/>
      <c r="R56" s="134"/>
      <c r="S56" s="149"/>
      <c r="V56" s="316"/>
      <c r="W56" s="481"/>
      <c r="X56" s="152"/>
      <c r="Y56" s="325"/>
      <c r="Z56" s="330"/>
      <c r="AA56" s="8"/>
      <c r="AB56" s="1" t="s">
        <v>11</v>
      </c>
      <c r="AC56" s="41" t="s">
        <v>226</v>
      </c>
      <c r="AD56" s="47">
        <v>24516.17</v>
      </c>
    </row>
    <row r="57" spans="1:30" ht="15.75" customHeight="1" x14ac:dyDescent="0.25">
      <c r="A57" s="144"/>
      <c r="B57" s="95"/>
      <c r="C57" s="7"/>
      <c r="D57" s="7"/>
      <c r="E57" s="7"/>
      <c r="F57" s="134"/>
      <c r="G57" s="149"/>
      <c r="K57" s="453"/>
      <c r="L57" s="433"/>
      <c r="M57" s="95"/>
      <c r="N57" s="7"/>
      <c r="O57" s="7"/>
      <c r="P57" s="7"/>
      <c r="Q57" s="7"/>
      <c r="R57" s="134"/>
      <c r="S57" s="149"/>
      <c r="V57" s="316"/>
      <c r="W57" s="481"/>
      <c r="X57" s="152"/>
      <c r="Y57" s="325"/>
      <c r="Z57" s="330"/>
      <c r="AA57" s="8"/>
      <c r="AB57" s="1" t="s">
        <v>11</v>
      </c>
      <c r="AC57" s="41" t="s">
        <v>227</v>
      </c>
      <c r="AD57" s="47">
        <v>10968.17</v>
      </c>
    </row>
    <row r="58" spans="1:30" ht="15.75" customHeight="1" x14ac:dyDescent="0.25">
      <c r="A58" s="144"/>
      <c r="B58" s="95"/>
      <c r="C58" s="7"/>
      <c r="D58" s="7"/>
      <c r="E58" s="7"/>
      <c r="F58" s="134"/>
      <c r="G58" s="149"/>
      <c r="K58" s="453"/>
      <c r="L58" s="433"/>
      <c r="M58" s="95"/>
      <c r="N58" s="7"/>
      <c r="O58" s="7"/>
      <c r="P58" s="7"/>
      <c r="Q58" s="7"/>
      <c r="R58" s="134"/>
      <c r="S58" s="149"/>
      <c r="V58" s="316"/>
      <c r="W58" s="481"/>
      <c r="X58" s="152"/>
      <c r="Y58" s="325"/>
      <c r="Z58" s="330"/>
      <c r="AA58" s="8"/>
      <c r="AB58" s="1" t="s">
        <v>11</v>
      </c>
      <c r="AC58" s="41" t="s">
        <v>228</v>
      </c>
      <c r="AD58" s="47">
        <v>7473.63</v>
      </c>
    </row>
    <row r="59" spans="1:30" ht="15.75" customHeight="1" x14ac:dyDescent="0.25">
      <c r="A59" s="144"/>
      <c r="B59" s="95"/>
      <c r="C59" s="7"/>
      <c r="D59" s="7"/>
      <c r="E59" s="7"/>
      <c r="F59" s="134"/>
      <c r="G59" s="149"/>
      <c r="K59" s="453"/>
      <c r="L59" s="433"/>
      <c r="M59" s="95"/>
      <c r="N59" s="7"/>
      <c r="O59" s="7"/>
      <c r="P59" s="7"/>
      <c r="Q59" s="7"/>
      <c r="R59" s="134"/>
      <c r="S59" s="149"/>
      <c r="V59" s="316"/>
      <c r="W59" s="481"/>
      <c r="X59" s="152"/>
      <c r="Y59" s="325"/>
      <c r="Z59" s="330"/>
      <c r="AA59" s="8"/>
      <c r="AB59" s="1" t="s">
        <v>11</v>
      </c>
      <c r="AC59" s="41" t="s">
        <v>229</v>
      </c>
      <c r="AD59" s="47">
        <v>15152.22</v>
      </c>
    </row>
    <row r="60" spans="1:30" ht="15.75" customHeight="1" thickBot="1" x14ac:dyDescent="0.3">
      <c r="A60" s="144"/>
      <c r="B60" s="95"/>
      <c r="C60" s="7"/>
      <c r="D60" s="7"/>
      <c r="E60" s="7"/>
      <c r="F60" s="134"/>
      <c r="G60" s="149"/>
      <c r="K60" s="453"/>
      <c r="L60" s="433"/>
      <c r="M60" s="95"/>
      <c r="N60" s="7"/>
      <c r="O60" s="7"/>
      <c r="P60" s="7"/>
      <c r="Q60" s="7"/>
      <c r="R60" s="134"/>
      <c r="S60" s="149"/>
      <c r="V60" s="335"/>
      <c r="W60" s="462"/>
      <c r="X60" s="123"/>
      <c r="Y60" s="323"/>
      <c r="Z60" s="329"/>
      <c r="AA60" s="40"/>
      <c r="AB60" s="38" t="s">
        <v>11</v>
      </c>
      <c r="AC60" s="35" t="s">
        <v>230</v>
      </c>
      <c r="AD60" s="104">
        <v>4277.37</v>
      </c>
    </row>
    <row r="61" spans="1:30" ht="15.75" hidden="1" customHeight="1" x14ac:dyDescent="0.25">
      <c r="A61" s="144"/>
      <c r="B61" s="95"/>
      <c r="C61" s="7"/>
      <c r="D61" s="7"/>
      <c r="E61" s="7"/>
      <c r="F61" s="134"/>
      <c r="G61" s="149"/>
      <c r="K61" s="453"/>
      <c r="L61" s="433"/>
      <c r="M61" s="95"/>
      <c r="N61" s="7"/>
      <c r="O61" s="7"/>
      <c r="P61" s="7"/>
      <c r="Q61" s="7"/>
      <c r="R61" s="134"/>
      <c r="S61" s="149"/>
      <c r="V61" s="316">
        <v>15</v>
      </c>
      <c r="W61" s="496" t="s">
        <v>129</v>
      </c>
      <c r="X61" s="68" t="s">
        <v>215</v>
      </c>
      <c r="Y61" s="334"/>
      <c r="Z61" s="340" t="s">
        <v>233</v>
      </c>
      <c r="AA61" s="341" t="s">
        <v>234</v>
      </c>
      <c r="AB61" s="499" t="s">
        <v>11</v>
      </c>
      <c r="AC61" s="493" t="s">
        <v>235</v>
      </c>
      <c r="AD61" s="494">
        <v>0</v>
      </c>
    </row>
    <row r="62" spans="1:30" ht="15.75" hidden="1" customHeight="1" thickBot="1" x14ac:dyDescent="0.3">
      <c r="A62" s="144"/>
      <c r="B62" s="95"/>
      <c r="C62" s="7"/>
      <c r="D62" s="7"/>
      <c r="E62" s="7"/>
      <c r="F62" s="134"/>
      <c r="G62" s="149"/>
      <c r="K62" s="453"/>
      <c r="L62" s="433"/>
      <c r="M62" s="95"/>
      <c r="N62" s="7"/>
      <c r="O62" s="7"/>
      <c r="P62" s="7"/>
      <c r="Q62" s="7"/>
      <c r="R62" s="134"/>
      <c r="S62" s="149"/>
      <c r="V62" s="335"/>
      <c r="W62" s="462"/>
      <c r="X62" s="39" t="s">
        <v>232</v>
      </c>
      <c r="Y62" s="334"/>
      <c r="Z62" s="338"/>
      <c r="AA62" s="339"/>
      <c r="AB62" s="495"/>
      <c r="AC62" s="374"/>
      <c r="AD62" s="495"/>
    </row>
    <row r="63" spans="1:30" ht="15.75" hidden="1" customHeight="1" thickBot="1" x14ac:dyDescent="0.3">
      <c r="A63" s="159"/>
      <c r="B63" s="160"/>
      <c r="C63" s="160"/>
      <c r="D63" s="160"/>
      <c r="E63" s="38" t="s">
        <v>11</v>
      </c>
      <c r="F63" s="69" t="s">
        <v>73</v>
      </c>
      <c r="G63" s="74">
        <v>93955.9</v>
      </c>
      <c r="K63" s="454"/>
      <c r="L63" s="360"/>
      <c r="M63" s="160"/>
      <c r="N63" s="160"/>
      <c r="O63" s="160"/>
      <c r="P63" s="160"/>
      <c r="Q63" s="38"/>
      <c r="R63" s="69"/>
      <c r="S63" s="74"/>
      <c r="V63" s="262"/>
      <c r="W63" s="320"/>
      <c r="X63" s="314"/>
      <c r="Y63" s="257"/>
      <c r="Z63" s="313"/>
      <c r="AA63" s="319"/>
      <c r="AB63" s="326"/>
      <c r="AC63" s="327"/>
      <c r="AD63" s="162"/>
    </row>
    <row r="64" spans="1:30" ht="15.75" customHeight="1" thickBot="1" x14ac:dyDescent="0.3">
      <c r="A64" s="464" t="s">
        <v>74</v>
      </c>
      <c r="B64" s="465"/>
      <c r="C64" s="465"/>
      <c r="D64" s="465"/>
      <c r="E64" s="465"/>
      <c r="F64" s="466"/>
      <c r="G64" s="155">
        <f>G33+G34+G35+G37+G63</f>
        <v>766137.53</v>
      </c>
      <c r="K64" s="467" t="s">
        <v>74</v>
      </c>
      <c r="L64" s="468"/>
      <c r="M64" s="468"/>
      <c r="N64" s="468"/>
      <c r="O64" s="468"/>
      <c r="P64" s="468"/>
      <c r="Q64" s="468"/>
      <c r="R64" s="469"/>
      <c r="S64" s="219">
        <f>S33+S34+S35+S37+S63</f>
        <v>0</v>
      </c>
      <c r="V64" s="434" t="s">
        <v>74</v>
      </c>
      <c r="W64" s="470"/>
      <c r="X64" s="470"/>
      <c r="Y64" s="470"/>
      <c r="Z64" s="470"/>
      <c r="AA64" s="470"/>
      <c r="AB64" s="470"/>
      <c r="AC64" s="471"/>
      <c r="AD64" s="273">
        <f>SUM(AD23:AD63)</f>
        <v>1145835.2399999995</v>
      </c>
    </row>
    <row r="65" spans="1:30" ht="15.75" customHeight="1" thickBot="1" x14ac:dyDescent="0.3">
      <c r="A65" s="215"/>
      <c r="B65" s="216"/>
      <c r="C65" s="216"/>
      <c r="D65" s="216"/>
      <c r="E65" s="216"/>
      <c r="F65" s="217"/>
      <c r="G65" s="218"/>
      <c r="K65" s="220">
        <v>1</v>
      </c>
      <c r="L65" s="221" t="s">
        <v>134</v>
      </c>
      <c r="M65" s="222"/>
      <c r="N65" s="221"/>
      <c r="O65" s="208"/>
      <c r="P65" s="31"/>
      <c r="Q65" s="32"/>
      <c r="R65" s="223"/>
      <c r="S65" s="224"/>
      <c r="V65" s="220">
        <v>1</v>
      </c>
      <c r="W65" s="302" t="s">
        <v>134</v>
      </c>
      <c r="X65" s="249" t="s">
        <v>155</v>
      </c>
      <c r="Y65" s="221"/>
      <c r="Z65" s="32" t="s">
        <v>156</v>
      </c>
      <c r="AA65" s="32" t="s">
        <v>158</v>
      </c>
      <c r="AB65" s="32" t="s">
        <v>11</v>
      </c>
      <c r="AC65" s="43" t="s">
        <v>161</v>
      </c>
      <c r="AD65" s="250">
        <v>70676.5</v>
      </c>
    </row>
    <row r="66" spans="1:30" ht="15.75" customHeight="1" thickBot="1" x14ac:dyDescent="0.3">
      <c r="A66" s="215"/>
      <c r="B66" s="216"/>
      <c r="C66" s="216"/>
      <c r="D66" s="216"/>
      <c r="E66" s="216"/>
      <c r="F66" s="217"/>
      <c r="G66" s="218"/>
      <c r="K66" s="220">
        <v>2</v>
      </c>
      <c r="L66" s="221" t="s">
        <v>134</v>
      </c>
      <c r="M66" s="222"/>
      <c r="N66" s="221"/>
      <c r="O66" s="221"/>
      <c r="P66" s="31"/>
      <c r="Q66" s="32"/>
      <c r="R66" s="43"/>
      <c r="S66" s="225"/>
      <c r="V66" s="220">
        <v>2</v>
      </c>
      <c r="W66" s="302" t="s">
        <v>134</v>
      </c>
      <c r="X66" s="248" t="s">
        <v>153</v>
      </c>
      <c r="Y66" s="221"/>
      <c r="Z66" s="31" t="s">
        <v>84</v>
      </c>
      <c r="AA66" s="31" t="s">
        <v>159</v>
      </c>
      <c r="AB66" s="32" t="s">
        <v>11</v>
      </c>
      <c r="AC66" s="43" t="s">
        <v>162</v>
      </c>
      <c r="AD66" s="251">
        <v>10531.79</v>
      </c>
    </row>
    <row r="67" spans="1:30" ht="15.75" customHeight="1" thickBot="1" x14ac:dyDescent="0.3">
      <c r="A67" s="215"/>
      <c r="B67" s="216"/>
      <c r="C67" s="216"/>
      <c r="D67" s="216"/>
      <c r="E67" s="216"/>
      <c r="F67" s="217"/>
      <c r="G67" s="218"/>
      <c r="K67" s="220">
        <v>1</v>
      </c>
      <c r="L67" s="221" t="s">
        <v>134</v>
      </c>
      <c r="M67" s="222"/>
      <c r="N67" s="221"/>
      <c r="O67" s="221"/>
      <c r="P67" s="227"/>
      <c r="Q67" s="32"/>
      <c r="R67" s="43"/>
      <c r="S67" s="225"/>
      <c r="V67" s="220">
        <v>3</v>
      </c>
      <c r="W67" s="302" t="s">
        <v>134</v>
      </c>
      <c r="X67" s="248" t="s">
        <v>154</v>
      </c>
      <c r="Y67" s="221"/>
      <c r="Z67" s="31" t="s">
        <v>157</v>
      </c>
      <c r="AA67" s="31" t="s">
        <v>160</v>
      </c>
      <c r="AB67" s="32" t="s">
        <v>11</v>
      </c>
      <c r="AC67" s="43" t="s">
        <v>163</v>
      </c>
      <c r="AD67" s="251">
        <v>14599.87</v>
      </c>
    </row>
    <row r="68" spans="1:30" ht="15.75" customHeight="1" thickBot="1" x14ac:dyDescent="0.3">
      <c r="A68" s="215"/>
      <c r="B68" s="216"/>
      <c r="C68" s="216"/>
      <c r="D68" s="216"/>
      <c r="E68" s="216"/>
      <c r="F68" s="217"/>
      <c r="G68" s="218"/>
      <c r="K68" s="472" t="s">
        <v>29</v>
      </c>
      <c r="L68" s="473"/>
      <c r="M68" s="473"/>
      <c r="N68" s="473"/>
      <c r="O68" s="473"/>
      <c r="P68" s="473"/>
      <c r="Q68" s="473"/>
      <c r="R68" s="474"/>
      <c r="S68" s="274">
        <f>S65+S66+S67</f>
        <v>0</v>
      </c>
      <c r="V68" s="475" t="s">
        <v>29</v>
      </c>
      <c r="W68" s="476"/>
      <c r="X68" s="476"/>
      <c r="Y68" s="476"/>
      <c r="Z68" s="476"/>
      <c r="AA68" s="476"/>
      <c r="AB68" s="476"/>
      <c r="AC68" s="477"/>
      <c r="AD68" s="226">
        <f>AD65+AD66+AD67</f>
        <v>95808.16</v>
      </c>
    </row>
    <row r="69" spans="1:30" ht="15.75" thickBot="1" x14ac:dyDescent="0.3">
      <c r="A69" s="464" t="s">
        <v>22</v>
      </c>
      <c r="B69" s="478"/>
      <c r="C69" s="478"/>
      <c r="D69" s="478"/>
      <c r="E69" s="478"/>
      <c r="F69" s="479"/>
      <c r="G69" s="67" t="e">
        <f>G10+#REF!+G15+G18+G22+G64</f>
        <v>#REF!</v>
      </c>
      <c r="K69" s="464" t="s">
        <v>22</v>
      </c>
      <c r="L69" s="478"/>
      <c r="M69" s="478"/>
      <c r="N69" s="478"/>
      <c r="O69" s="478"/>
      <c r="P69" s="478"/>
      <c r="Q69" s="478"/>
      <c r="R69" s="479"/>
      <c r="S69" s="67" t="e">
        <f>S10+#REF!+S15+S18+S22+S64+S68</f>
        <v>#REF!</v>
      </c>
      <c r="V69" s="464" t="s">
        <v>22</v>
      </c>
      <c r="W69" s="478"/>
      <c r="X69" s="478"/>
      <c r="Y69" s="478"/>
      <c r="Z69" s="478"/>
      <c r="AA69" s="478"/>
      <c r="AB69" s="478"/>
      <c r="AC69" s="479"/>
      <c r="AD69" s="67">
        <f>AD10++AD15+AD18+AD22+AD64+AD68</f>
        <v>1527059.6799999995</v>
      </c>
    </row>
    <row r="70" spans="1:30" x14ac:dyDescent="0.25">
      <c r="A70" s="60"/>
      <c r="B70" s="60"/>
      <c r="C70" s="60"/>
      <c r="D70" s="60"/>
      <c r="E70" s="60"/>
      <c r="F70" s="60"/>
      <c r="G70" s="55"/>
    </row>
    <row r="72" spans="1:30" x14ac:dyDescent="0.25">
      <c r="AD72" s="90"/>
    </row>
    <row r="73" spans="1:30" x14ac:dyDescent="0.25">
      <c r="AD73" s="90"/>
    </row>
    <row r="77" spans="1:30" x14ac:dyDescent="0.25">
      <c r="D77" s="72"/>
      <c r="E77" s="8"/>
    </row>
    <row r="79" spans="1:30" x14ac:dyDescent="0.25">
      <c r="D79" s="20" t="s">
        <v>93</v>
      </c>
      <c r="E79" s="20" t="s">
        <v>93</v>
      </c>
      <c r="F79" s="20"/>
      <c r="I79" s="16" t="s">
        <v>16</v>
      </c>
    </row>
    <row r="80" spans="1:30" x14ac:dyDescent="0.25">
      <c r="D80" s="20"/>
      <c r="E80" s="20"/>
      <c r="F80" s="20"/>
      <c r="I80" s="16"/>
    </row>
    <row r="81" spans="1:32" ht="15.75" thickBot="1" x14ac:dyDescent="0.3">
      <c r="B81" s="385" t="s">
        <v>26</v>
      </c>
      <c r="C81" s="385"/>
      <c r="D81" s="385"/>
      <c r="E81" s="385"/>
      <c r="F81" s="385"/>
      <c r="G81" s="385"/>
      <c r="H81" s="385"/>
      <c r="I81" s="385"/>
    </row>
    <row r="82" spans="1:32" ht="39" x14ac:dyDescent="0.25">
      <c r="A82" s="5" t="s">
        <v>1</v>
      </c>
      <c r="B82" s="2" t="s">
        <v>2</v>
      </c>
      <c r="C82" s="172" t="s">
        <v>79</v>
      </c>
      <c r="D82" s="172"/>
      <c r="E82" s="2" t="s">
        <v>3</v>
      </c>
      <c r="F82" s="3" t="s">
        <v>4</v>
      </c>
      <c r="G82" s="3" t="s">
        <v>15</v>
      </c>
      <c r="H82" s="3" t="s">
        <v>5</v>
      </c>
      <c r="I82" s="10" t="s">
        <v>12</v>
      </c>
    </row>
    <row r="83" spans="1:32" ht="15.75" thickBot="1" x14ac:dyDescent="0.3">
      <c r="A83" s="30" t="s">
        <v>6</v>
      </c>
      <c r="B83" s="106"/>
      <c r="C83" s="106"/>
      <c r="D83" s="106"/>
      <c r="E83" s="106"/>
      <c r="F83" s="106" t="s">
        <v>7</v>
      </c>
      <c r="G83" s="106" t="s">
        <v>14</v>
      </c>
      <c r="H83" s="106" t="s">
        <v>8</v>
      </c>
      <c r="I83" s="107" t="s">
        <v>10</v>
      </c>
    </row>
    <row r="84" spans="1:32" x14ac:dyDescent="0.25">
      <c r="A84" s="120">
        <v>1</v>
      </c>
      <c r="B84" s="161" t="s">
        <v>75</v>
      </c>
      <c r="C84" s="64" t="s">
        <v>40</v>
      </c>
      <c r="D84" s="25" t="s">
        <v>0</v>
      </c>
      <c r="E84" s="26" t="str">
        <f>UPPER(D84)</f>
        <v>GENTIANA</v>
      </c>
      <c r="F84" s="29" t="s">
        <v>41</v>
      </c>
      <c r="G84" s="26" t="s">
        <v>11</v>
      </c>
      <c r="H84" s="96" t="s">
        <v>94</v>
      </c>
      <c r="I84" s="37">
        <v>7935.35</v>
      </c>
      <c r="AF84" t="s">
        <v>231</v>
      </c>
    </row>
    <row r="85" spans="1:32" ht="15.75" thickBot="1" x14ac:dyDescent="0.3">
      <c r="A85" s="178"/>
      <c r="B85" s="123"/>
      <c r="C85" s="70" t="s">
        <v>42</v>
      </c>
      <c r="D85" s="40"/>
      <c r="E85" s="39" t="str">
        <f t="shared" ref="E85" si="0">UPPER(D85)</f>
        <v/>
      </c>
      <c r="F85" s="124"/>
      <c r="G85" s="38" t="s">
        <v>95</v>
      </c>
      <c r="H85" s="69" t="s">
        <v>96</v>
      </c>
      <c r="I85" s="74">
        <v>20933.05</v>
      </c>
    </row>
    <row r="86" spans="1:32" x14ac:dyDescent="0.25">
      <c r="A86" s="130"/>
      <c r="B86" s="171"/>
      <c r="C86" s="171"/>
      <c r="D86" s="9"/>
      <c r="E86" s="8"/>
      <c r="F86" s="175"/>
      <c r="G86" s="115"/>
      <c r="H86" s="176"/>
      <c r="I86" s="177"/>
    </row>
    <row r="87" spans="1:32" x14ac:dyDescent="0.25">
      <c r="A87" s="130"/>
      <c r="B87" s="128"/>
      <c r="C87" s="128"/>
      <c r="D87" s="7"/>
      <c r="E87" s="7"/>
      <c r="F87" s="110"/>
      <c r="G87" s="73"/>
      <c r="H87" s="103"/>
      <c r="I87" s="109"/>
    </row>
    <row r="88" spans="1:32" x14ac:dyDescent="0.25">
      <c r="A88" s="130"/>
      <c r="B88" s="127"/>
      <c r="C88" s="127"/>
      <c r="D88" s="9"/>
      <c r="E88" s="9"/>
      <c r="F88" s="9"/>
      <c r="G88" s="73"/>
      <c r="H88" s="103"/>
      <c r="I88" s="109"/>
    </row>
    <row r="89" spans="1:32" ht="15.75" thickBot="1" x14ac:dyDescent="0.3">
      <c r="A89" s="106"/>
      <c r="B89" s="127"/>
      <c r="C89" s="127"/>
      <c r="D89" s="9"/>
      <c r="E89" s="9"/>
      <c r="F89" s="97"/>
      <c r="G89" s="135"/>
      <c r="H89" s="134"/>
      <c r="I89" s="88"/>
    </row>
    <row r="90" spans="1:32" ht="15.75" thickBot="1" x14ac:dyDescent="0.3">
      <c r="A90" s="394" t="s">
        <v>21</v>
      </c>
      <c r="B90" s="395"/>
      <c r="C90" s="395"/>
      <c r="D90" s="395"/>
      <c r="E90" s="395"/>
      <c r="F90" s="395"/>
      <c r="G90" s="395"/>
      <c r="H90" s="396"/>
      <c r="I90" s="116">
        <f>SUM(I84:I89)</f>
        <v>28868.400000000001</v>
      </c>
    </row>
    <row r="91" spans="1:32" x14ac:dyDescent="0.25">
      <c r="A91" s="12">
        <v>1</v>
      </c>
      <c r="B91" s="164" t="s">
        <v>76</v>
      </c>
      <c r="C91" s="64" t="s">
        <v>40</v>
      </c>
      <c r="D91" s="29" t="s">
        <v>23</v>
      </c>
      <c r="E91" s="26" t="s">
        <v>39</v>
      </c>
      <c r="F91" s="48" t="s">
        <v>43</v>
      </c>
      <c r="G91" s="93" t="s">
        <v>11</v>
      </c>
      <c r="H91" s="51" t="s">
        <v>105</v>
      </c>
      <c r="I91" s="49">
        <v>15028.41</v>
      </c>
    </row>
    <row r="92" spans="1:32" x14ac:dyDescent="0.25">
      <c r="A92" s="132"/>
      <c r="B92" s="68"/>
      <c r="C92" s="68"/>
      <c r="D92" s="8"/>
      <c r="E92" s="9"/>
      <c r="F92" s="8"/>
      <c r="G92" s="7" t="s">
        <v>11</v>
      </c>
      <c r="H92" s="42" t="s">
        <v>106</v>
      </c>
      <c r="I92" s="150">
        <v>5254.03</v>
      </c>
    </row>
    <row r="93" spans="1:32" x14ac:dyDescent="0.25">
      <c r="A93" s="132"/>
      <c r="B93" s="68"/>
      <c r="C93" s="68"/>
      <c r="D93" s="8"/>
      <c r="E93" s="9"/>
      <c r="F93" s="8"/>
      <c r="G93" s="7" t="s">
        <v>11</v>
      </c>
      <c r="H93" s="42" t="s">
        <v>107</v>
      </c>
      <c r="I93" s="150">
        <v>14162.68</v>
      </c>
    </row>
    <row r="94" spans="1:32" x14ac:dyDescent="0.25">
      <c r="A94" s="132"/>
      <c r="B94" s="68"/>
      <c r="C94" s="68"/>
      <c r="D94" s="8"/>
      <c r="E94" s="9"/>
      <c r="F94" s="8"/>
      <c r="G94" s="7" t="s">
        <v>11</v>
      </c>
      <c r="H94" s="42" t="s">
        <v>108</v>
      </c>
      <c r="I94" s="150">
        <v>8625.26</v>
      </c>
    </row>
    <row r="95" spans="1:32" ht="15.75" thickBot="1" x14ac:dyDescent="0.3">
      <c r="A95" s="100"/>
      <c r="B95" s="39"/>
      <c r="C95" s="39"/>
      <c r="D95" s="40"/>
      <c r="E95" s="39"/>
      <c r="F95" s="40"/>
      <c r="G95" s="38" t="s">
        <v>11</v>
      </c>
      <c r="H95" s="35" t="s">
        <v>109</v>
      </c>
      <c r="I95" s="104">
        <v>22484.87</v>
      </c>
    </row>
    <row r="96" spans="1:32" x14ac:dyDescent="0.25">
      <c r="A96" s="181">
        <v>2</v>
      </c>
      <c r="B96" s="163" t="s">
        <v>76</v>
      </c>
      <c r="C96" s="68" t="s">
        <v>40</v>
      </c>
      <c r="D96" s="180" t="s">
        <v>18</v>
      </c>
      <c r="E96" s="193" t="str">
        <f>UPPER(D96)</f>
        <v>ANDISIMA</v>
      </c>
      <c r="F96" s="72" t="s">
        <v>98</v>
      </c>
      <c r="G96" s="194" t="s">
        <v>11</v>
      </c>
      <c r="H96" s="166" t="s">
        <v>99</v>
      </c>
      <c r="I96" s="195">
        <v>58724.23</v>
      </c>
    </row>
    <row r="97" spans="1:9" ht="15.75" thickBot="1" x14ac:dyDescent="0.3">
      <c r="A97" s="87"/>
      <c r="B97" s="53"/>
      <c r="C97" s="53"/>
      <c r="D97" s="40"/>
      <c r="E97" s="184" t="str">
        <f t="shared" ref="E97:E109" si="1">UPPER(D97)</f>
        <v/>
      </c>
      <c r="F97" s="77"/>
      <c r="G97" s="179" t="s">
        <v>11</v>
      </c>
      <c r="H97" s="35" t="s">
        <v>100</v>
      </c>
      <c r="I97" s="185">
        <v>6977.32</v>
      </c>
    </row>
    <row r="98" spans="1:9" ht="15.75" thickBot="1" x14ac:dyDescent="0.3">
      <c r="A98" s="181">
        <v>3</v>
      </c>
      <c r="B98" s="163" t="s">
        <v>76</v>
      </c>
      <c r="C98" s="127"/>
      <c r="D98" s="8" t="s">
        <v>37</v>
      </c>
      <c r="E98" s="180"/>
      <c r="F98" s="9"/>
      <c r="G98" s="9"/>
      <c r="H98" s="182"/>
      <c r="I98" s="111"/>
    </row>
    <row r="99" spans="1:9" ht="15.75" thickBot="1" x14ac:dyDescent="0.3">
      <c r="A99" s="87"/>
      <c r="B99" s="39"/>
      <c r="C99" s="40"/>
      <c r="D99" s="40"/>
      <c r="E99" s="57"/>
      <c r="F99" s="39"/>
      <c r="G99" s="38"/>
      <c r="H99" s="69"/>
      <c r="I99" s="88"/>
    </row>
    <row r="100" spans="1:9" ht="15.75" thickBot="1" x14ac:dyDescent="0.3">
      <c r="A100" s="34">
        <v>3</v>
      </c>
      <c r="B100" s="164" t="s">
        <v>76</v>
      </c>
      <c r="C100" s="64" t="s">
        <v>40</v>
      </c>
      <c r="D100" s="133" t="s">
        <v>31</v>
      </c>
      <c r="E100" s="57" t="str">
        <f t="shared" si="1"/>
        <v>APOSTOL</v>
      </c>
      <c r="F100" s="48" t="s">
        <v>101</v>
      </c>
      <c r="G100" s="56" t="s">
        <v>11</v>
      </c>
      <c r="H100" s="66" t="s">
        <v>102</v>
      </c>
      <c r="I100" s="186">
        <v>28000</v>
      </c>
    </row>
    <row r="101" spans="1:9" ht="45.75" thickBot="1" x14ac:dyDescent="0.3">
      <c r="A101" s="189">
        <v>4</v>
      </c>
      <c r="B101" s="190" t="s">
        <v>76</v>
      </c>
      <c r="C101" s="191" t="s">
        <v>104</v>
      </c>
      <c r="D101" s="192" t="s">
        <v>32</v>
      </c>
      <c r="E101" s="192" t="str">
        <f t="shared" si="1"/>
        <v>ASKLEPIOS SRL</v>
      </c>
      <c r="F101" s="86" t="s">
        <v>50</v>
      </c>
      <c r="G101" s="32" t="s">
        <v>11</v>
      </c>
      <c r="H101" s="43" t="s">
        <v>103</v>
      </c>
      <c r="I101" s="76">
        <v>50875.99</v>
      </c>
    </row>
    <row r="102" spans="1:9" ht="15.75" thickBot="1" x14ac:dyDescent="0.3">
      <c r="A102" s="187">
        <v>6</v>
      </c>
      <c r="B102" s="163" t="s">
        <v>76</v>
      </c>
      <c r="C102" s="9"/>
      <c r="D102" s="9" t="s">
        <v>38</v>
      </c>
      <c r="E102" s="180"/>
      <c r="F102" s="44"/>
      <c r="G102" s="83"/>
      <c r="H102" s="52"/>
      <c r="I102" s="196"/>
    </row>
    <row r="103" spans="1:9" x14ac:dyDescent="0.25">
      <c r="A103" s="34">
        <v>5</v>
      </c>
      <c r="B103" s="164" t="s">
        <v>76</v>
      </c>
      <c r="C103" s="64" t="s">
        <v>40</v>
      </c>
      <c r="D103" s="29" t="s">
        <v>0</v>
      </c>
      <c r="E103" s="133" t="str">
        <f t="shared" si="1"/>
        <v>GENTIANA</v>
      </c>
      <c r="F103" s="167" t="s">
        <v>110</v>
      </c>
      <c r="G103" s="29" t="s">
        <v>11</v>
      </c>
      <c r="H103" s="28" t="s">
        <v>96</v>
      </c>
      <c r="I103" s="183">
        <v>162337.99</v>
      </c>
    </row>
    <row r="104" spans="1:9" ht="15.75" thickBot="1" x14ac:dyDescent="0.3">
      <c r="A104" s="15"/>
      <c r="B104" s="39"/>
      <c r="C104" s="70" t="s">
        <v>111</v>
      </c>
      <c r="D104" s="40"/>
      <c r="E104" s="184" t="str">
        <f t="shared" si="1"/>
        <v/>
      </c>
      <c r="F104" s="77"/>
      <c r="G104" s="38"/>
      <c r="H104" s="35"/>
      <c r="I104" s="104"/>
    </row>
    <row r="105" spans="1:9" ht="15.75" thickBot="1" x14ac:dyDescent="0.3">
      <c r="A105" s="14">
        <v>8</v>
      </c>
      <c r="B105" s="163" t="s">
        <v>76</v>
      </c>
      <c r="C105" s="127"/>
      <c r="D105" s="8" t="s">
        <v>24</v>
      </c>
      <c r="E105" s="180"/>
      <c r="F105" s="9"/>
      <c r="G105" s="72"/>
      <c r="H105" s="108"/>
      <c r="I105" s="136"/>
    </row>
    <row r="106" spans="1:9" ht="15.75" thickBot="1" x14ac:dyDescent="0.3">
      <c r="A106" s="14"/>
      <c r="B106" s="9"/>
      <c r="C106" s="9"/>
      <c r="D106" s="9"/>
      <c r="E106" s="57"/>
      <c r="F106" s="72"/>
      <c r="G106" s="7"/>
      <c r="H106" s="108"/>
      <c r="I106" s="136"/>
    </row>
    <row r="107" spans="1:9" ht="15.75" thickBot="1" x14ac:dyDescent="0.3">
      <c r="A107" s="15"/>
      <c r="B107" s="39"/>
      <c r="C107" s="39"/>
      <c r="D107" s="39"/>
      <c r="E107" s="57"/>
      <c r="F107" s="77"/>
      <c r="G107" s="7"/>
      <c r="H107" s="108"/>
      <c r="I107" s="136"/>
    </row>
    <row r="108" spans="1:9" ht="15.75" thickBot="1" x14ac:dyDescent="0.3">
      <c r="A108" s="14">
        <v>6</v>
      </c>
      <c r="B108" s="164" t="s">
        <v>76</v>
      </c>
      <c r="C108" s="137" t="s">
        <v>40</v>
      </c>
      <c r="D108" s="26" t="s">
        <v>30</v>
      </c>
      <c r="E108" s="57" t="str">
        <f t="shared" si="1"/>
        <v>LUMILEVA FARM</v>
      </c>
      <c r="F108" s="25" t="s">
        <v>51</v>
      </c>
      <c r="G108" s="85" t="s">
        <v>9</v>
      </c>
      <c r="H108" s="28" t="s">
        <v>112</v>
      </c>
      <c r="I108" s="112">
        <v>31532.41</v>
      </c>
    </row>
    <row r="109" spans="1:9" ht="15.75" thickBot="1" x14ac:dyDescent="0.3">
      <c r="A109" s="17">
        <v>7</v>
      </c>
      <c r="B109" s="190" t="s">
        <v>76</v>
      </c>
      <c r="C109" s="138" t="s">
        <v>40</v>
      </c>
      <c r="D109" s="18" t="s">
        <v>25</v>
      </c>
      <c r="E109" s="208" t="str">
        <f t="shared" si="1"/>
        <v>HERACLEUM SRL</v>
      </c>
      <c r="F109" s="32" t="s">
        <v>52</v>
      </c>
      <c r="G109" s="209" t="s">
        <v>11</v>
      </c>
      <c r="H109" s="43" t="s">
        <v>113</v>
      </c>
      <c r="I109" s="61">
        <v>16589</v>
      </c>
    </row>
    <row r="110" spans="1:9" ht="15.75" thickBot="1" x14ac:dyDescent="0.3">
      <c r="A110" s="17"/>
      <c r="B110" s="164"/>
      <c r="C110" s="137"/>
      <c r="D110" s="29"/>
      <c r="E110" s="57"/>
      <c r="F110" s="26"/>
      <c r="G110" s="197"/>
      <c r="H110" s="65"/>
      <c r="I110" s="198"/>
    </row>
    <row r="111" spans="1:9" ht="15.75" thickBot="1" x14ac:dyDescent="0.3">
      <c r="A111" s="34"/>
      <c r="B111" s="164"/>
      <c r="C111" s="64"/>
      <c r="D111" s="85"/>
      <c r="E111" s="57"/>
      <c r="F111" s="85"/>
      <c r="G111" s="85"/>
      <c r="H111" s="50"/>
      <c r="I111" s="118"/>
    </row>
    <row r="112" spans="1:9" ht="15.75" thickBot="1" x14ac:dyDescent="0.3">
      <c r="A112" s="14"/>
      <c r="B112" s="9"/>
      <c r="C112" s="9"/>
      <c r="D112" s="9"/>
      <c r="E112" s="57"/>
      <c r="F112" s="9"/>
      <c r="G112" s="139"/>
      <c r="H112" s="41"/>
      <c r="I112" s="109"/>
    </row>
    <row r="113" spans="1:9" ht="15.75" thickBot="1" x14ac:dyDescent="0.3">
      <c r="A113" s="14"/>
      <c r="B113" s="9"/>
      <c r="C113" s="9"/>
      <c r="D113" s="9"/>
      <c r="E113" s="57"/>
      <c r="F113" s="9"/>
      <c r="G113" s="139"/>
      <c r="H113" s="41"/>
      <c r="I113" s="109"/>
    </row>
    <row r="114" spans="1:9" ht="15.75" thickBot="1" x14ac:dyDescent="0.3">
      <c r="A114" s="14"/>
      <c r="B114" s="9"/>
      <c r="C114" s="9"/>
      <c r="D114" s="9"/>
      <c r="E114" s="57"/>
      <c r="F114" s="9"/>
      <c r="G114" s="139"/>
      <c r="H114" s="41"/>
      <c r="I114" s="109"/>
    </row>
    <row r="115" spans="1:9" ht="15.75" thickBot="1" x14ac:dyDescent="0.3">
      <c r="A115" s="15"/>
      <c r="B115" s="39"/>
      <c r="C115" s="39"/>
      <c r="D115" s="39"/>
      <c r="E115" s="57"/>
      <c r="F115" s="39"/>
      <c r="G115" s="105"/>
      <c r="H115" s="35"/>
      <c r="I115" s="88"/>
    </row>
    <row r="116" spans="1:9" ht="15.75" thickBot="1" x14ac:dyDescent="0.3">
      <c r="A116" s="482" t="s">
        <v>97</v>
      </c>
      <c r="B116" s="483"/>
      <c r="C116" s="483"/>
      <c r="D116" s="483"/>
      <c r="E116" s="483"/>
      <c r="F116" s="483"/>
      <c r="G116" s="483"/>
      <c r="H116" s="484"/>
      <c r="I116" s="67">
        <f>SUM(I91:I115)</f>
        <v>420592.19</v>
      </c>
    </row>
    <row r="117" spans="1:9" ht="30.75" thickBot="1" x14ac:dyDescent="0.3">
      <c r="A117" s="7">
        <v>1</v>
      </c>
      <c r="B117" s="165" t="s">
        <v>77</v>
      </c>
      <c r="C117" s="84" t="s">
        <v>40</v>
      </c>
      <c r="D117" s="54" t="s">
        <v>20</v>
      </c>
      <c r="E117" s="173" t="s">
        <v>115</v>
      </c>
      <c r="F117" s="29" t="s">
        <v>45</v>
      </c>
      <c r="G117" s="26" t="s">
        <v>9</v>
      </c>
      <c r="H117" s="167" t="s">
        <v>114</v>
      </c>
      <c r="I117" s="112">
        <v>27061.48</v>
      </c>
    </row>
    <row r="118" spans="1:9" ht="30" x14ac:dyDescent="0.25">
      <c r="A118" s="397">
        <v>2</v>
      </c>
      <c r="B118" s="165" t="s">
        <v>77</v>
      </c>
      <c r="C118" s="84" t="s">
        <v>40</v>
      </c>
      <c r="D118" s="173"/>
      <c r="E118" s="200" t="s">
        <v>87</v>
      </c>
      <c r="F118" s="48" t="s">
        <v>44</v>
      </c>
      <c r="G118" s="93" t="s">
        <v>9</v>
      </c>
      <c r="H118" s="51" t="s">
        <v>116</v>
      </c>
      <c r="I118" s="75">
        <v>36161.11</v>
      </c>
    </row>
    <row r="119" spans="1:9" x14ac:dyDescent="0.25">
      <c r="A119" s="398"/>
      <c r="B119" s="140"/>
      <c r="C119" s="174"/>
      <c r="D119" s="146"/>
      <c r="E119" s="168"/>
      <c r="F119" s="44"/>
      <c r="G119" s="7" t="s">
        <v>11</v>
      </c>
      <c r="H119" s="41" t="s">
        <v>117</v>
      </c>
      <c r="I119" s="13">
        <v>20563.53</v>
      </c>
    </row>
    <row r="120" spans="1:9" ht="15.75" thickBot="1" x14ac:dyDescent="0.3">
      <c r="A120" s="399"/>
      <c r="B120" s="201"/>
      <c r="C120" s="202"/>
      <c r="D120" s="203"/>
      <c r="E120" s="204"/>
      <c r="F120" s="197"/>
      <c r="G120" s="38" t="s">
        <v>11</v>
      </c>
      <c r="H120" s="188" t="s">
        <v>118</v>
      </c>
      <c r="I120" s="162">
        <v>11690.71</v>
      </c>
    </row>
    <row r="121" spans="1:9" ht="15.75" thickBot="1" x14ac:dyDescent="0.3">
      <c r="A121" s="15"/>
      <c r="B121" s="199"/>
      <c r="C121" s="199"/>
      <c r="D121" s="39"/>
      <c r="E121" s="146"/>
      <c r="F121" s="40"/>
      <c r="G121" s="39"/>
      <c r="H121" s="188"/>
      <c r="I121" s="162"/>
    </row>
    <row r="122" spans="1:9" ht="15.75" thickBot="1" x14ac:dyDescent="0.3">
      <c r="A122" s="34"/>
      <c r="B122" s="58"/>
      <c r="C122" s="58"/>
      <c r="D122" s="32"/>
      <c r="E122" s="173"/>
      <c r="F122" s="31"/>
      <c r="G122" s="33"/>
      <c r="H122" s="43"/>
      <c r="I122" s="119"/>
    </row>
    <row r="123" spans="1:9" ht="15.75" thickBot="1" x14ac:dyDescent="0.3">
      <c r="A123" s="413" t="s">
        <v>13</v>
      </c>
      <c r="B123" s="414"/>
      <c r="C123" s="414"/>
      <c r="D123" s="414"/>
      <c r="E123" s="414"/>
      <c r="F123" s="414"/>
      <c r="G123" s="414"/>
      <c r="H123" s="415"/>
      <c r="I123" s="78">
        <f>SUM(I117:I122)</f>
        <v>95476.829999999987</v>
      </c>
    </row>
    <row r="124" spans="1:9" ht="15.75" thickBot="1" x14ac:dyDescent="0.3">
      <c r="A124" s="419">
        <v>1</v>
      </c>
      <c r="B124" s="421" t="s">
        <v>122</v>
      </c>
      <c r="C124" s="421" t="s">
        <v>121</v>
      </c>
      <c r="D124" s="170"/>
      <c r="E124" s="485"/>
      <c r="F124" s="167" t="s">
        <v>119</v>
      </c>
      <c r="G124" s="29" t="s">
        <v>11</v>
      </c>
      <c r="H124" s="28" t="s">
        <v>120</v>
      </c>
      <c r="I124" s="71">
        <v>10123.35</v>
      </c>
    </row>
    <row r="125" spans="1:9" ht="15.75" thickBot="1" x14ac:dyDescent="0.3">
      <c r="A125" s="420"/>
      <c r="B125" s="422"/>
      <c r="C125" s="422"/>
      <c r="D125" s="105"/>
      <c r="E125" s="486"/>
      <c r="F125" s="86"/>
      <c r="G125" s="18"/>
      <c r="H125" s="46"/>
      <c r="I125" s="61"/>
    </row>
    <row r="126" spans="1:9" ht="15.75" thickBot="1" x14ac:dyDescent="0.3">
      <c r="A126" s="467" t="s">
        <v>27</v>
      </c>
      <c r="B126" s="487"/>
      <c r="C126" s="487"/>
      <c r="D126" s="487"/>
      <c r="E126" s="487"/>
      <c r="F126" s="487"/>
      <c r="G126" s="487"/>
      <c r="H126" s="488"/>
      <c r="I126" s="210">
        <f>SUM(I124)</f>
        <v>10123.35</v>
      </c>
    </row>
    <row r="127" spans="1:9" ht="15.75" thickBot="1" x14ac:dyDescent="0.3">
      <c r="A127" s="440">
        <v>1</v>
      </c>
      <c r="B127" s="371" t="s">
        <v>78</v>
      </c>
      <c r="C127" s="445" t="s">
        <v>127</v>
      </c>
      <c r="D127" s="31" t="s">
        <v>34</v>
      </c>
      <c r="E127" s="358" t="s">
        <v>123</v>
      </c>
      <c r="F127" s="48" t="s">
        <v>46</v>
      </c>
      <c r="G127" s="25" t="s">
        <v>11</v>
      </c>
      <c r="H127" s="79" t="s">
        <v>124</v>
      </c>
      <c r="I127" s="212">
        <v>3593.14</v>
      </c>
    </row>
    <row r="128" spans="1:9" ht="15.75" thickBot="1" x14ac:dyDescent="0.3">
      <c r="A128" s="489"/>
      <c r="B128" s="382"/>
      <c r="C128" s="491"/>
      <c r="D128" s="29" t="s">
        <v>28</v>
      </c>
      <c r="E128" s="351"/>
      <c r="F128" s="142"/>
      <c r="G128" s="1" t="s">
        <v>11</v>
      </c>
      <c r="H128" s="41" t="s">
        <v>125</v>
      </c>
      <c r="I128" s="13">
        <v>13638.15</v>
      </c>
    </row>
    <row r="129" spans="1:9" ht="15.75" thickBot="1" x14ac:dyDescent="0.3">
      <c r="A129" s="490"/>
      <c r="B129" s="364"/>
      <c r="C129" s="492"/>
      <c r="D129" s="18" t="s">
        <v>0</v>
      </c>
      <c r="E129" s="352"/>
      <c r="F129" s="31"/>
      <c r="G129" s="39" t="s">
        <v>11</v>
      </c>
      <c r="H129" s="117" t="s">
        <v>126</v>
      </c>
      <c r="I129" s="162">
        <v>76384.22</v>
      </c>
    </row>
    <row r="130" spans="1:9" ht="15.75" thickBot="1" x14ac:dyDescent="0.3">
      <c r="A130" s="413" t="s">
        <v>47</v>
      </c>
      <c r="B130" s="414"/>
      <c r="C130" s="414"/>
      <c r="D130" s="414"/>
      <c r="E130" s="414"/>
      <c r="F130" s="414"/>
      <c r="G130" s="414"/>
      <c r="H130" s="415"/>
      <c r="I130" s="211">
        <f>I127+I128+I129</f>
        <v>93615.510000000009</v>
      </c>
    </row>
    <row r="131" spans="1:9" x14ac:dyDescent="0.25">
      <c r="A131" s="452">
        <v>1</v>
      </c>
      <c r="B131" s="359" t="s">
        <v>129</v>
      </c>
      <c r="C131" s="207" t="s">
        <v>80</v>
      </c>
      <c r="D131" s="93" t="s">
        <v>66</v>
      </c>
      <c r="E131" s="93" t="s">
        <v>133</v>
      </c>
      <c r="F131" s="93" t="s">
        <v>132</v>
      </c>
      <c r="G131" s="93" t="s">
        <v>11</v>
      </c>
      <c r="H131" s="93" t="s">
        <v>130</v>
      </c>
      <c r="I131" s="213">
        <v>10865.77</v>
      </c>
    </row>
    <row r="132" spans="1:9" x14ac:dyDescent="0.25">
      <c r="A132" s="453"/>
      <c r="B132" s="433"/>
      <c r="C132" s="1" t="s">
        <v>128</v>
      </c>
      <c r="D132" s="1"/>
      <c r="E132" s="1"/>
      <c r="F132" s="1"/>
      <c r="G132" s="1" t="s">
        <v>11</v>
      </c>
      <c r="H132" s="1" t="s">
        <v>131</v>
      </c>
      <c r="I132" s="214">
        <v>14652.72</v>
      </c>
    </row>
    <row r="133" spans="1:9" x14ac:dyDescent="0.25">
      <c r="A133" s="453"/>
      <c r="B133" s="433"/>
      <c r="C133" s="145"/>
      <c r="D133" s="1"/>
      <c r="E133" s="1"/>
      <c r="F133" s="1"/>
      <c r="G133" s="1"/>
      <c r="H133" s="103"/>
      <c r="I133" s="13"/>
    </row>
    <row r="134" spans="1:9" x14ac:dyDescent="0.25">
      <c r="A134" s="453"/>
      <c r="B134" s="433"/>
      <c r="C134" s="145"/>
      <c r="D134" s="1"/>
      <c r="E134" s="1"/>
      <c r="F134" s="1"/>
      <c r="G134" s="1"/>
      <c r="H134" s="103"/>
      <c r="I134" s="13"/>
    </row>
    <row r="135" spans="1:9" ht="15.75" thickBot="1" x14ac:dyDescent="0.3">
      <c r="A135" s="454"/>
      <c r="B135" s="360"/>
      <c r="C135" s="160"/>
      <c r="D135" s="160"/>
      <c r="E135" s="160"/>
      <c r="F135" s="160"/>
      <c r="G135" s="38"/>
      <c r="H135" s="69"/>
      <c r="I135" s="74"/>
    </row>
    <row r="136" spans="1:9" ht="15.75" thickBot="1" x14ac:dyDescent="0.3">
      <c r="A136" s="464" t="s">
        <v>74</v>
      </c>
      <c r="B136" s="465"/>
      <c r="C136" s="465"/>
      <c r="D136" s="465"/>
      <c r="E136" s="465"/>
      <c r="F136" s="465"/>
      <c r="G136" s="465"/>
      <c r="H136" s="466"/>
      <c r="I136" s="155">
        <f>I131+I132+I133+I134+I135</f>
        <v>25518.489999999998</v>
      </c>
    </row>
    <row r="137" spans="1:9" ht="15.75" thickBot="1" x14ac:dyDescent="0.3">
      <c r="A137" s="464" t="s">
        <v>22</v>
      </c>
      <c r="B137" s="478"/>
      <c r="C137" s="478"/>
      <c r="D137" s="478"/>
      <c r="E137" s="478"/>
      <c r="F137" s="478"/>
      <c r="G137" s="478"/>
      <c r="H137" s="479"/>
      <c r="I137" s="67">
        <f>I90+I116+I123+I126+I130+I136</f>
        <v>674194.77</v>
      </c>
    </row>
  </sheetData>
  <mergeCells count="146">
    <mergeCell ref="K15:R15"/>
    <mergeCell ref="K18:R18"/>
    <mergeCell ref="A69:F69"/>
    <mergeCell ref="B5:G5"/>
    <mergeCell ref="A10:F10"/>
    <mergeCell ref="A15:F15"/>
    <mergeCell ref="A18:F18"/>
    <mergeCell ref="A22:F22"/>
    <mergeCell ref="A64:F64"/>
    <mergeCell ref="K22:R22"/>
    <mergeCell ref="K64:R64"/>
    <mergeCell ref="K69:R69"/>
    <mergeCell ref="K12:K14"/>
    <mergeCell ref="K16:K17"/>
    <mergeCell ref="L16:L17"/>
    <mergeCell ref="M16:M17"/>
    <mergeCell ref="O16:O17"/>
    <mergeCell ref="O19:O21"/>
    <mergeCell ref="L19:L21"/>
    <mergeCell ref="M19:M21"/>
    <mergeCell ref="L33:L63"/>
    <mergeCell ref="K33:K63"/>
    <mergeCell ref="K19:K21"/>
    <mergeCell ref="K68:R68"/>
    <mergeCell ref="W5:AD5"/>
    <mergeCell ref="V10:AC10"/>
    <mergeCell ref="V12:V14"/>
    <mergeCell ref="V18:AC18"/>
    <mergeCell ref="V19:V21"/>
    <mergeCell ref="W19:W21"/>
    <mergeCell ref="X19:X21"/>
    <mergeCell ref="Z19:Z21"/>
    <mergeCell ref="V15:AC15"/>
    <mergeCell ref="V16:V17"/>
    <mergeCell ref="W16:W17"/>
    <mergeCell ref="X16:X17"/>
    <mergeCell ref="Z16:Z17"/>
    <mergeCell ref="AD8:AD9"/>
    <mergeCell ref="W12:W14"/>
    <mergeCell ref="X12:X14"/>
    <mergeCell ref="Z12:Z14"/>
    <mergeCell ref="AA12:AA14"/>
    <mergeCell ref="W8:W9"/>
    <mergeCell ref="Z8:Z9"/>
    <mergeCell ref="AA8:AA9"/>
    <mergeCell ref="AC8:AC9"/>
    <mergeCell ref="V22:AC22"/>
    <mergeCell ref="V64:AC64"/>
    <mergeCell ref="V68:AC68"/>
    <mergeCell ref="W43:W44"/>
    <mergeCell ref="X43:X44"/>
    <mergeCell ref="V31:V32"/>
    <mergeCell ref="V23:V26"/>
    <mergeCell ref="W45:W46"/>
    <mergeCell ref="X45:X46"/>
    <mergeCell ref="AA45:AA46"/>
    <mergeCell ref="W47:W51"/>
    <mergeCell ref="AA48:AA51"/>
    <mergeCell ref="X49:X51"/>
    <mergeCell ref="V33:V34"/>
    <mergeCell ref="Z33:Z34"/>
    <mergeCell ref="AA33:AA34"/>
    <mergeCell ref="X35:X36"/>
    <mergeCell ref="V35:V36"/>
    <mergeCell ref="Z35:Z36"/>
    <mergeCell ref="AA35:AA36"/>
    <mergeCell ref="AB35:AB36"/>
    <mergeCell ref="AB27:AB28"/>
    <mergeCell ref="AC41:AC42"/>
    <mergeCell ref="AB61:AB62"/>
    <mergeCell ref="L5:S5"/>
    <mergeCell ref="K10:R10"/>
    <mergeCell ref="AC31:AC32"/>
    <mergeCell ref="W37:W38"/>
    <mergeCell ref="W39:W40"/>
    <mergeCell ref="W41:W42"/>
    <mergeCell ref="AC37:AC38"/>
    <mergeCell ref="AB37:AB38"/>
    <mergeCell ref="V29:V30"/>
    <mergeCell ref="W23:W26"/>
    <mergeCell ref="X24:X26"/>
    <mergeCell ref="AA37:AA38"/>
    <mergeCell ref="AA39:AA40"/>
    <mergeCell ref="AA41:AA42"/>
    <mergeCell ref="Z37:Z38"/>
    <mergeCell ref="Z39:Z40"/>
    <mergeCell ref="Z41:Z42"/>
    <mergeCell ref="Z23:Z26"/>
    <mergeCell ref="AA23:AA26"/>
    <mergeCell ref="X37:X38"/>
    <mergeCell ref="X39:X40"/>
    <mergeCell ref="X41:X42"/>
    <mergeCell ref="W27:W28"/>
    <mergeCell ref="AB8:AB9"/>
    <mergeCell ref="A136:H136"/>
    <mergeCell ref="A137:H137"/>
    <mergeCell ref="A127:A129"/>
    <mergeCell ref="B127:B129"/>
    <mergeCell ref="C127:C129"/>
    <mergeCell ref="E127:E129"/>
    <mergeCell ref="A130:H130"/>
    <mergeCell ref="V37:V38"/>
    <mergeCell ref="V39:V40"/>
    <mergeCell ref="V43:V44"/>
    <mergeCell ref="V69:AC69"/>
    <mergeCell ref="V41:V42"/>
    <mergeCell ref="A131:A135"/>
    <mergeCell ref="B131:B135"/>
    <mergeCell ref="A124:A125"/>
    <mergeCell ref="B124:B125"/>
    <mergeCell ref="C124:C125"/>
    <mergeCell ref="E124:E125"/>
    <mergeCell ref="A126:H126"/>
    <mergeCell ref="B81:I81"/>
    <mergeCell ref="A90:H90"/>
    <mergeCell ref="A116:H116"/>
    <mergeCell ref="A118:A120"/>
    <mergeCell ref="A123:H123"/>
    <mergeCell ref="Z27:Z28"/>
    <mergeCell ref="AA27:AA28"/>
    <mergeCell ref="W29:W30"/>
    <mergeCell ref="AA29:AA30"/>
    <mergeCell ref="Z29:Z30"/>
    <mergeCell ref="W31:W32"/>
    <mergeCell ref="AA31:AA32"/>
    <mergeCell ref="AB31:AB32"/>
    <mergeCell ref="AD35:AD36"/>
    <mergeCell ref="AC35:AC36"/>
    <mergeCell ref="W35:W36"/>
    <mergeCell ref="W33:W34"/>
    <mergeCell ref="AC61:AC62"/>
    <mergeCell ref="AD61:AD62"/>
    <mergeCell ref="W54:W60"/>
    <mergeCell ref="W61:W62"/>
    <mergeCell ref="AB52:AB53"/>
    <mergeCell ref="AC52:AC53"/>
    <mergeCell ref="AD52:AD53"/>
    <mergeCell ref="AD31:AD32"/>
    <mergeCell ref="Z31:Z32"/>
    <mergeCell ref="AD37:AD38"/>
    <mergeCell ref="AB39:AB40"/>
    <mergeCell ref="AC39:AC40"/>
    <mergeCell ref="AD39:AD40"/>
    <mergeCell ref="AB41:AB42"/>
    <mergeCell ref="AD41:AD42"/>
    <mergeCell ref="W52:W53"/>
  </mergeCells>
  <pageMargins left="3.937007874015748E-2" right="3.937007874015748E-2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8"/>
  <sheetViews>
    <sheetView tabSelected="1" workbookViewId="0">
      <selection activeCell="Q27" sqref="Q27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19.7109375" customWidth="1"/>
    <col min="8" max="8" width="12.42578125" customWidth="1"/>
  </cols>
  <sheetData>
    <row r="4" spans="1:8" ht="15.75" x14ac:dyDescent="0.25">
      <c r="A4" s="22"/>
      <c r="B4" s="22"/>
      <c r="C4" s="22"/>
      <c r="D4" s="23" t="s">
        <v>238</v>
      </c>
      <c r="E4" s="23"/>
      <c r="F4" s="22"/>
      <c r="G4" s="24" t="s">
        <v>17</v>
      </c>
    </row>
    <row r="6" spans="1:8" ht="15.75" thickBot="1" x14ac:dyDescent="0.3"/>
    <row r="7" spans="1:8" ht="26.25" x14ac:dyDescent="0.25">
      <c r="A7" s="5" t="s">
        <v>1</v>
      </c>
      <c r="B7" s="2" t="s">
        <v>2</v>
      </c>
      <c r="C7" s="229" t="s">
        <v>79</v>
      </c>
      <c r="D7" s="2" t="s">
        <v>3</v>
      </c>
      <c r="E7" s="3" t="s">
        <v>4</v>
      </c>
      <c r="F7" s="3" t="s">
        <v>15</v>
      </c>
      <c r="G7" s="3" t="s">
        <v>5</v>
      </c>
      <c r="H7" s="21" t="s">
        <v>12</v>
      </c>
    </row>
    <row r="8" spans="1:8" ht="27" thickBot="1" x14ac:dyDescent="0.3">
      <c r="A8" s="6" t="s">
        <v>6</v>
      </c>
      <c r="B8" s="4"/>
      <c r="C8" s="4"/>
      <c r="D8" s="4"/>
      <c r="E8" s="4" t="s">
        <v>7</v>
      </c>
      <c r="F8" s="4" t="s">
        <v>14</v>
      </c>
      <c r="G8" s="4" t="s">
        <v>8</v>
      </c>
      <c r="H8" s="27" t="s">
        <v>10</v>
      </c>
    </row>
    <row r="9" spans="1:8" ht="17.25" customHeight="1" thickBot="1" x14ac:dyDescent="0.3">
      <c r="A9" s="34">
        <v>1</v>
      </c>
      <c r="B9" s="64"/>
      <c r="C9" s="64"/>
      <c r="D9" s="26"/>
      <c r="E9" s="29"/>
      <c r="F9" s="26"/>
      <c r="G9" s="96"/>
      <c r="H9" s="37"/>
    </row>
    <row r="10" spans="1:8" ht="17.25" hidden="1" customHeight="1" x14ac:dyDescent="0.25">
      <c r="A10" s="14"/>
      <c r="B10" s="68"/>
      <c r="C10" s="171"/>
      <c r="D10" s="72"/>
      <c r="E10" s="89"/>
      <c r="F10" s="7"/>
      <c r="G10" s="148"/>
      <c r="H10" s="149"/>
    </row>
    <row r="11" spans="1:8" ht="17.25" hidden="1" customHeight="1" thickBot="1" x14ac:dyDescent="0.3">
      <c r="A11" s="15"/>
      <c r="B11" s="70"/>
      <c r="C11" s="231"/>
      <c r="D11" s="40"/>
      <c r="E11" s="53"/>
      <c r="F11" s="38"/>
      <c r="G11" s="121"/>
      <c r="H11" s="74"/>
    </row>
    <row r="12" spans="1:8" ht="17.25" hidden="1" customHeight="1" x14ac:dyDescent="0.25">
      <c r="A12" s="14">
        <v>2</v>
      </c>
      <c r="B12" s="68"/>
      <c r="C12" s="68"/>
      <c r="D12" s="9"/>
      <c r="E12" s="9"/>
      <c r="F12" s="85"/>
      <c r="G12" s="66"/>
      <c r="H12" s="112"/>
    </row>
    <row r="13" spans="1:8" ht="17.25" hidden="1" customHeight="1" x14ac:dyDescent="0.25">
      <c r="A13" s="14"/>
      <c r="B13" s="68"/>
      <c r="C13" s="68"/>
      <c r="D13" s="9"/>
      <c r="E13" s="97"/>
      <c r="F13" s="151"/>
      <c r="G13" s="134"/>
      <c r="H13" s="47"/>
    </row>
    <row r="14" spans="1:8" ht="17.25" hidden="1" customHeight="1" x14ac:dyDescent="0.25">
      <c r="A14" s="14"/>
      <c r="B14" s="68"/>
      <c r="C14" s="127"/>
      <c r="D14" s="8"/>
      <c r="E14" s="97"/>
      <c r="F14" s="151"/>
      <c r="G14" s="134"/>
      <c r="H14" s="150"/>
    </row>
    <row r="15" spans="1:8" ht="17.25" hidden="1" customHeight="1" thickBot="1" x14ac:dyDescent="0.3">
      <c r="A15" s="14"/>
      <c r="B15" s="68"/>
      <c r="C15" s="127"/>
      <c r="D15" s="8"/>
      <c r="E15" s="97"/>
      <c r="F15" s="151"/>
      <c r="G15" s="134"/>
      <c r="H15" s="150"/>
    </row>
    <row r="16" spans="1:8" ht="17.25" customHeight="1" thickBot="1" x14ac:dyDescent="0.3">
      <c r="A16" s="505" t="s">
        <v>21</v>
      </c>
      <c r="B16" s="506"/>
      <c r="C16" s="506"/>
      <c r="D16" s="506"/>
      <c r="E16" s="506"/>
      <c r="F16" s="506"/>
      <c r="G16" s="507"/>
      <c r="H16" s="237">
        <f>H9+H10+H11+H12+H13+H14+H15</f>
        <v>0</v>
      </c>
    </row>
    <row r="17" spans="1:8" ht="17.25" hidden="1" customHeight="1" x14ac:dyDescent="0.25">
      <c r="A17" s="63">
        <v>1</v>
      </c>
      <c r="B17" s="234" t="s">
        <v>135</v>
      </c>
      <c r="C17" s="64"/>
      <c r="D17" s="26"/>
      <c r="E17" s="48"/>
      <c r="F17" s="25"/>
      <c r="G17" s="28"/>
      <c r="H17" s="49"/>
    </row>
    <row r="18" spans="1:8" ht="17.25" hidden="1" customHeight="1" x14ac:dyDescent="0.25">
      <c r="A18" s="228"/>
      <c r="B18" s="235"/>
      <c r="C18" s="9"/>
      <c r="D18" s="9"/>
      <c r="E18" s="72"/>
      <c r="F18" s="233"/>
      <c r="G18" s="42"/>
      <c r="H18" s="47"/>
    </row>
    <row r="19" spans="1:8" ht="17.25" hidden="1" customHeight="1" x14ac:dyDescent="0.25">
      <c r="A19" s="228"/>
      <c r="B19" s="235"/>
      <c r="C19" s="9"/>
      <c r="D19" s="9"/>
      <c r="E19" s="72"/>
      <c r="F19" s="233"/>
      <c r="G19" s="42"/>
      <c r="H19" s="47"/>
    </row>
    <row r="20" spans="1:8" ht="17.25" hidden="1" customHeight="1" x14ac:dyDescent="0.25">
      <c r="A20" s="228"/>
      <c r="B20" s="235"/>
      <c r="C20" s="9"/>
      <c r="D20" s="9"/>
      <c r="E20" s="72"/>
      <c r="F20" s="233"/>
      <c r="G20" s="42"/>
      <c r="H20" s="47"/>
    </row>
    <row r="21" spans="1:8" ht="17.25" hidden="1" customHeight="1" thickBot="1" x14ac:dyDescent="0.3">
      <c r="A21" s="15"/>
      <c r="B21" s="82"/>
      <c r="C21" s="82"/>
      <c r="D21" s="39"/>
      <c r="E21" s="197"/>
      <c r="F21" s="179"/>
      <c r="G21" s="35"/>
      <c r="H21" s="104"/>
    </row>
    <row r="22" spans="1:8" ht="17.25" hidden="1" customHeight="1" x14ac:dyDescent="0.25">
      <c r="A22" s="63"/>
      <c r="B22" s="84"/>
      <c r="C22" s="232"/>
      <c r="D22" s="54"/>
      <c r="E22" s="48"/>
      <c r="F22" s="7"/>
      <c r="G22" s="94"/>
      <c r="H22" s="49"/>
    </row>
    <row r="23" spans="1:8" ht="17.25" hidden="1" customHeight="1" x14ac:dyDescent="0.25">
      <c r="A23" s="91"/>
      <c r="B23" s="140"/>
      <c r="C23" s="174"/>
      <c r="D23" s="59"/>
      <c r="E23" s="44"/>
      <c r="F23" s="7"/>
      <c r="G23" s="94"/>
      <c r="H23" s="47"/>
    </row>
    <row r="24" spans="1:8" ht="17.25" hidden="1" customHeight="1" thickBot="1" x14ac:dyDescent="0.3">
      <c r="A24" s="98"/>
      <c r="B24" s="140"/>
      <c r="C24" s="174"/>
      <c r="D24" s="59"/>
      <c r="E24" s="44"/>
      <c r="F24" s="7"/>
      <c r="G24" s="94"/>
      <c r="H24" s="104"/>
    </row>
    <row r="25" spans="1:8" ht="17.25" customHeight="1" x14ac:dyDescent="0.25">
      <c r="A25" s="376">
        <v>1</v>
      </c>
      <c r="B25" s="514" t="s">
        <v>136</v>
      </c>
      <c r="C25" s="463" t="s">
        <v>144</v>
      </c>
      <c r="D25" s="358" t="s">
        <v>87</v>
      </c>
      <c r="E25" s="361" t="s">
        <v>81</v>
      </c>
      <c r="F25" s="350" t="s">
        <v>221</v>
      </c>
      <c r="G25" s="501" t="s">
        <v>82</v>
      </c>
      <c r="H25" s="504">
        <v>888.17</v>
      </c>
    </row>
    <row r="26" spans="1:8" ht="17.25" customHeight="1" thickBot="1" x14ac:dyDescent="0.3">
      <c r="A26" s="383"/>
      <c r="B26" s="352"/>
      <c r="C26" s="352"/>
      <c r="D26" s="352"/>
      <c r="E26" s="352"/>
      <c r="F26" s="352"/>
      <c r="G26" s="354"/>
      <c r="H26" s="352"/>
    </row>
    <row r="27" spans="1:8" ht="17.25" customHeight="1" thickBot="1" x14ac:dyDescent="0.3">
      <c r="A27" s="381" t="s">
        <v>140</v>
      </c>
      <c r="B27" s="377"/>
      <c r="C27" s="377"/>
      <c r="D27" s="377"/>
      <c r="E27" s="377"/>
      <c r="F27" s="377"/>
      <c r="G27" s="378"/>
      <c r="H27" s="116">
        <f>SUM(H22:H26)</f>
        <v>888.17</v>
      </c>
    </row>
    <row r="28" spans="1:8" ht="17.25" customHeight="1" x14ac:dyDescent="0.25">
      <c r="A28" s="510">
        <v>1</v>
      </c>
      <c r="B28" s="512" t="s">
        <v>137</v>
      </c>
      <c r="C28" s="263" t="s">
        <v>83</v>
      </c>
      <c r="D28" s="358" t="s">
        <v>220</v>
      </c>
      <c r="E28" s="376" t="s">
        <v>85</v>
      </c>
      <c r="F28" s="26" t="s">
        <v>221</v>
      </c>
      <c r="G28" s="79" t="s">
        <v>88</v>
      </c>
      <c r="H28" s="49">
        <v>439.36</v>
      </c>
    </row>
    <row r="29" spans="1:8" ht="17.25" customHeight="1" x14ac:dyDescent="0.25">
      <c r="A29" s="511"/>
      <c r="B29" s="513"/>
      <c r="C29" s="432" t="s">
        <v>86</v>
      </c>
      <c r="D29" s="351"/>
      <c r="E29" s="375"/>
      <c r="F29" s="7" t="s">
        <v>221</v>
      </c>
      <c r="G29" s="169" t="s">
        <v>89</v>
      </c>
      <c r="H29" s="150">
        <v>362.79</v>
      </c>
    </row>
    <row r="30" spans="1:8" ht="17.25" customHeight="1" x14ac:dyDescent="0.25">
      <c r="A30" s="369"/>
      <c r="B30" s="372"/>
      <c r="C30" s="433"/>
      <c r="D30" s="351"/>
      <c r="E30" s="375"/>
      <c r="F30" s="7" t="s">
        <v>221</v>
      </c>
      <c r="G30" s="317" t="s">
        <v>90</v>
      </c>
      <c r="H30" s="275">
        <v>881.25</v>
      </c>
    </row>
    <row r="31" spans="1:8" ht="17.25" customHeight="1" thickBot="1" x14ac:dyDescent="0.3">
      <c r="A31" s="369"/>
      <c r="B31" s="372"/>
      <c r="C31" s="433"/>
      <c r="D31" s="351"/>
      <c r="E31" s="375"/>
      <c r="F31" s="7" t="s">
        <v>221</v>
      </c>
      <c r="G31" s="134" t="s">
        <v>91</v>
      </c>
      <c r="H31" s="344">
        <v>102.42</v>
      </c>
    </row>
    <row r="32" spans="1:8" ht="17.25" customHeight="1" x14ac:dyDescent="0.25">
      <c r="A32" s="500">
        <v>2</v>
      </c>
      <c r="B32" s="502" t="s">
        <v>137</v>
      </c>
      <c r="C32" s="64" t="s">
        <v>215</v>
      </c>
      <c r="D32" s="376" t="s">
        <v>39</v>
      </c>
      <c r="E32" s="358" t="s">
        <v>223</v>
      </c>
      <c r="F32" s="7" t="s">
        <v>221</v>
      </c>
      <c r="G32" s="51" t="s">
        <v>236</v>
      </c>
      <c r="H32" s="49">
        <v>708.37</v>
      </c>
    </row>
    <row r="33" spans="1:13" ht="17.25" customHeight="1" thickBot="1" x14ac:dyDescent="0.3">
      <c r="A33" s="370"/>
      <c r="B33" s="503"/>
      <c r="C33" s="345" t="s">
        <v>222</v>
      </c>
      <c r="D33" s="383"/>
      <c r="E33" s="352"/>
      <c r="F33" s="40"/>
      <c r="G33" s="131"/>
      <c r="H33" s="343"/>
    </row>
    <row r="34" spans="1:13" ht="17.25" customHeight="1" thickBot="1" x14ac:dyDescent="0.3">
      <c r="A34" s="373" t="s">
        <v>139</v>
      </c>
      <c r="B34" s="508"/>
      <c r="C34" s="508"/>
      <c r="D34" s="508"/>
      <c r="E34" s="508"/>
      <c r="F34" s="508"/>
      <c r="G34" s="509"/>
      <c r="H34" s="67">
        <f>H29+H28+H30+H31+H32</f>
        <v>2494.19</v>
      </c>
    </row>
    <row r="35" spans="1:13" ht="15.75" thickBot="1" x14ac:dyDescent="0.3">
      <c r="A35" s="366" t="s">
        <v>19</v>
      </c>
      <c r="B35" s="367"/>
      <c r="C35" s="367"/>
      <c r="D35" s="367"/>
      <c r="E35" s="367"/>
      <c r="F35" s="367"/>
      <c r="G35" s="368"/>
      <c r="H35" s="19">
        <f>H27+H34</f>
        <v>3382.36</v>
      </c>
    </row>
    <row r="36" spans="1:13" x14ac:dyDescent="0.25">
      <c r="M36" s="1"/>
    </row>
    <row r="38" spans="1:13" x14ac:dyDescent="0.25">
      <c r="D38" s="62"/>
    </row>
  </sheetData>
  <mergeCells count="21">
    <mergeCell ref="H25:H26"/>
    <mergeCell ref="A35:G35"/>
    <mergeCell ref="A27:G27"/>
    <mergeCell ref="A16:G16"/>
    <mergeCell ref="A34:G34"/>
    <mergeCell ref="C25:C26"/>
    <mergeCell ref="A28:A31"/>
    <mergeCell ref="B28:B31"/>
    <mergeCell ref="D28:D31"/>
    <mergeCell ref="E28:E31"/>
    <mergeCell ref="F25:F26"/>
    <mergeCell ref="C29:C31"/>
    <mergeCell ref="B25:B26"/>
    <mergeCell ref="D25:D26"/>
    <mergeCell ref="E25:E26"/>
    <mergeCell ref="A25:A26"/>
    <mergeCell ref="A32:A33"/>
    <mergeCell ref="G25:G26"/>
    <mergeCell ref="B32:B33"/>
    <mergeCell ref="D32:D33"/>
    <mergeCell ref="E32:E33"/>
  </mergeCells>
  <pageMargins left="3.937007874015748E-2" right="3.937007874015748E-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1</vt:lpstr>
      <vt:lpstr>PENS.50%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NOU</cp:lastModifiedBy>
  <cp:lastPrinted>2019-11-08T10:59:43Z</cp:lastPrinted>
  <dcterms:created xsi:type="dcterms:W3CDTF">2018-07-04T12:33:56Z</dcterms:created>
  <dcterms:modified xsi:type="dcterms:W3CDTF">2019-11-08T11:31:21Z</dcterms:modified>
</cp:coreProperties>
</file>